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 defaultThemeVersion="124226"/>
  <xr:revisionPtr revIDLastSave="0" documentId="13_ncr:1_{D54610DC-D525-4B47-A608-40D92C51686E}" xr6:coauthVersionLast="36" xr6:coauthVersionMax="36" xr10:uidLastSave="{00000000-0000-0000-0000-000000000000}"/>
  <bookViews>
    <workbookView xWindow="0" yWindow="0" windowWidth="28800" windowHeight="13935" tabRatio="822" xr2:uid="{00000000-000D-0000-FFFF-FFFF00000000}"/>
  </bookViews>
  <sheets>
    <sheet name="【湯屋用】計算ツール" sheetId="32" r:id="rId1"/>
  </sheets>
  <definedNames>
    <definedName name="並び替えデータ">#REF!</definedName>
  </definedNames>
  <calcPr calcId="191029"/>
</workbook>
</file>

<file path=xl/calcChain.xml><?xml version="1.0" encoding="utf-8"?>
<calcChain xmlns="http://schemas.openxmlformats.org/spreadsheetml/2006/main">
  <c r="C14" i="32" l="1"/>
  <c r="G14" i="32" s="1"/>
  <c r="I13" i="32"/>
  <c r="G13" i="32"/>
  <c r="E13" i="32"/>
  <c r="C13" i="32"/>
  <c r="C15" i="32" s="1"/>
  <c r="C16" i="32" s="1"/>
  <c r="G15" i="32" l="1"/>
  <c r="G16" i="32" s="1"/>
  <c r="E14" i="32"/>
  <c r="E15" i="32" s="1"/>
  <c r="E16" i="32" s="1"/>
  <c r="I14" i="32"/>
  <c r="I15" i="32" s="1"/>
  <c r="I16" i="32" s="1"/>
  <c r="F7" i="32"/>
  <c r="G17" i="32"/>
  <c r="I17" i="32" l="1"/>
  <c r="H7" i="32"/>
  <c r="E17" i="32"/>
  <c r="D7" i="32"/>
</calcChain>
</file>

<file path=xl/sharedStrings.xml><?xml version="1.0" encoding="utf-8"?>
<sst xmlns="http://schemas.openxmlformats.org/spreadsheetml/2006/main" count="41" uniqueCount="22">
  <si>
    <t>㎥</t>
    <phoneticPr fontId="5"/>
  </si>
  <si>
    <t>現行料金</t>
    <rPh sb="0" eb="4">
      <t>ゲンコウリョウキン</t>
    </rPh>
    <phoneticPr fontId="5"/>
  </si>
  <si>
    <t>対象水量（㎥）</t>
    <rPh sb="0" eb="2">
      <t>タイショウ</t>
    </rPh>
    <rPh sb="2" eb="4">
      <t>スイリョウ</t>
    </rPh>
    <phoneticPr fontId="5"/>
  </si>
  <si>
    <t>料金（円）</t>
    <rPh sb="0" eb="2">
      <t>リョウキン</t>
    </rPh>
    <rPh sb="3" eb="4">
      <t>エン</t>
    </rPh>
    <phoneticPr fontId="5"/>
  </si>
  <si>
    <t>基本料金（２０㎥まで）</t>
    <rPh sb="0" eb="4">
      <t>キホンリョウキン</t>
    </rPh>
    <phoneticPr fontId="5"/>
  </si>
  <si>
    <t>単価（円）</t>
    <rPh sb="0" eb="2">
      <t>タンカ</t>
    </rPh>
    <rPh sb="3" eb="4">
      <t>エン</t>
    </rPh>
    <phoneticPr fontId="5"/>
  </si>
  <si>
    <t>【内訳】</t>
    <rPh sb="1" eb="3">
      <t>ウチワケ</t>
    </rPh>
    <phoneticPr fontId="2"/>
  </si>
  <si>
    <t>２か月分の使用水量を入力してください→</t>
    <rPh sb="2" eb="3">
      <t>ゲツ</t>
    </rPh>
    <rPh sb="3" eb="4">
      <t>ブン</t>
    </rPh>
    <rPh sb="5" eb="7">
      <t>シヨウ</t>
    </rPh>
    <rPh sb="7" eb="9">
      <t>スイリョウ</t>
    </rPh>
    <rPh sb="10" eb="12">
      <t>ニュウリョク</t>
    </rPh>
    <phoneticPr fontId="5"/>
  </si>
  <si>
    <t>２か月あたりの水道料金（税込み）</t>
    <rPh sb="2" eb="3">
      <t>ガツ</t>
    </rPh>
    <rPh sb="7" eb="11">
      <t>スイドウリョウキン</t>
    </rPh>
    <rPh sb="12" eb="14">
      <t>ゼイコ</t>
    </rPh>
    <phoneticPr fontId="5"/>
  </si>
  <si>
    <t>２か月あたりの水道料金（税抜き）</t>
    <rPh sb="12" eb="14">
      <t>ゼイヌ</t>
    </rPh>
    <phoneticPr fontId="2"/>
  </si>
  <si>
    <t>２か月あたりの水道料金（税込み）</t>
    <rPh sb="12" eb="14">
      <t>ゼイコ</t>
    </rPh>
    <phoneticPr fontId="2"/>
  </si>
  <si>
    <t>（うち消費税）</t>
    <rPh sb="3" eb="6">
      <t>ショウヒゼイ</t>
    </rPh>
    <phoneticPr fontId="2"/>
  </si>
  <si>
    <t>-</t>
    <phoneticPr fontId="2"/>
  </si>
  <si>
    <t>超過料金
（1㎥につき）</t>
    <rPh sb="0" eb="2">
      <t>チョウカ</t>
    </rPh>
    <rPh sb="2" eb="4">
      <t>リョウキン</t>
    </rPh>
    <phoneticPr fontId="5"/>
  </si>
  <si>
    <t>２０㎥を超えるもの</t>
    <rPh sb="4" eb="5">
      <t>コ</t>
    </rPh>
    <phoneticPr fontId="5"/>
  </si>
  <si>
    <r>
      <t>倉敷市水道料金</t>
    </r>
    <r>
      <rPr>
        <u/>
        <sz val="18"/>
        <color rgb="FF0070C0"/>
        <rFont val="ＭＳ Ｐゴシック"/>
        <family val="3"/>
        <charset val="128"/>
      </rPr>
      <t>【湯屋用】</t>
    </r>
    <rPh sb="0" eb="3">
      <t>クラシキシ</t>
    </rPh>
    <rPh sb="3" eb="7">
      <t>スイドウリョウキン</t>
    </rPh>
    <rPh sb="8" eb="10">
      <t>ユヤ</t>
    </rPh>
    <rPh sb="10" eb="11">
      <t>ヨウ</t>
    </rPh>
    <phoneticPr fontId="2"/>
  </si>
  <si>
    <t>湯屋用</t>
    <rPh sb="0" eb="2">
      <t>ユヤ</t>
    </rPh>
    <rPh sb="2" eb="3">
      <t>ヨウ</t>
    </rPh>
    <phoneticPr fontId="2"/>
  </si>
  <si>
    <r>
      <t>～令和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phoneticPr fontId="2"/>
  </si>
  <si>
    <r>
      <t>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
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rPh sb="11" eb="13">
      <t>レイワ</t>
    </rPh>
    <rPh sb="14" eb="15">
      <t>ネン</t>
    </rPh>
    <rPh sb="16" eb="20">
      <t>ガツケンシンブン</t>
    </rPh>
    <phoneticPr fontId="2"/>
  </si>
  <si>
    <r>
      <t>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</t>
    </r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</si>
  <si>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20.82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3" eb="14">
      <t>ヒ</t>
    </rPh>
    <rPh sb="15" eb="16">
      <t>ア</t>
    </rPh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</si>
  <si>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0" eb="11">
      <t>ヒ</t>
    </rPh>
    <rPh sb="12" eb="1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</si>
</sst>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2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u/>
      <sz val="18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3" applyFont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14" fillId="2" borderId="0" xfId="0" applyNumberFormat="1" applyFont="1" applyFill="1" applyAlignment="1" applyProtection="1">
      <alignment horizontal="center" vertical="center"/>
      <protection locked="0"/>
    </xf>
    <xf numFmtId="6" fontId="14" fillId="0" borderId="6" xfId="0" applyNumberFormat="1" applyFont="1" applyFill="1" applyBorder="1" applyAlignment="1">
      <alignment horizontal="centerContinuous" vertical="center"/>
    </xf>
    <xf numFmtId="0" fontId="15" fillId="0" borderId="6" xfId="0" applyFont="1" applyFill="1" applyBorder="1" applyAlignment="1">
      <alignment horizontal="centerContinuous" vertical="center"/>
    </xf>
    <xf numFmtId="0" fontId="15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/>
    </xf>
    <xf numFmtId="38" fontId="4" fillId="0" borderId="13" xfId="3" applyFont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38" fontId="4" fillId="0" borderId="8" xfId="3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13" xfId="3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38" fontId="4" fillId="0" borderId="15" xfId="0" applyNumberFormat="1" applyFont="1" applyBorder="1" applyAlignment="1">
      <alignment vertical="center"/>
    </xf>
    <xf numFmtId="38" fontId="4" fillId="0" borderId="16" xfId="0" applyNumberFormat="1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9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10" fontId="0" fillId="4" borderId="8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8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vertical="center"/>
    </xf>
    <xf numFmtId="38" fontId="4" fillId="0" borderId="15" xfId="3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abSelected="1" zoomScaleNormal="100" workbookViewId="0">
      <selection activeCell="M10" sqref="M9:M10"/>
    </sheetView>
  </sheetViews>
  <sheetFormatPr defaultRowHeight="13.5" x14ac:dyDescent="0.15"/>
  <cols>
    <col min="1" max="1" width="13" style="2" customWidth="1"/>
    <col min="2" max="2" width="23.5" style="2" bestFit="1" customWidth="1"/>
    <col min="3" max="3" width="14" style="2" bestFit="1" customWidth="1"/>
    <col min="4" max="4" width="12.25" style="2" bestFit="1" customWidth="1"/>
    <col min="5" max="5" width="14.375" style="2" bestFit="1" customWidth="1"/>
    <col min="6" max="6" width="12.25" style="2" bestFit="1" customWidth="1"/>
    <col min="7" max="7" width="14.375" style="2" bestFit="1" customWidth="1"/>
    <col min="8" max="8" width="12.25" style="2" bestFit="1" customWidth="1"/>
    <col min="9" max="9" width="14.375" style="2" bestFit="1" customWidth="1"/>
    <col min="10" max="10" width="12.125" style="2" customWidth="1"/>
    <col min="11" max="16384" width="9" style="2"/>
  </cols>
  <sheetData>
    <row r="1" spans="1:10" ht="32.25" customHeight="1" x14ac:dyDescent="0.15">
      <c r="A1" s="7" t="s">
        <v>15</v>
      </c>
      <c r="I1" s="18" t="s">
        <v>16</v>
      </c>
    </row>
    <row r="2" spans="1:10" ht="18.75" customHeight="1" x14ac:dyDescent="0.15"/>
    <row r="3" spans="1:10" ht="24" x14ac:dyDescent="0.15">
      <c r="A3" s="56" t="s">
        <v>7</v>
      </c>
      <c r="B3" s="56"/>
      <c r="C3" s="56"/>
      <c r="D3" s="13">
        <v>40</v>
      </c>
      <c r="E3" s="6" t="s">
        <v>0</v>
      </c>
      <c r="G3" s="4"/>
      <c r="H3" s="1"/>
      <c r="I3" s="1"/>
      <c r="J3" s="1"/>
    </row>
    <row r="4" spans="1:10" ht="19.5" customHeight="1" thickBot="1" x14ac:dyDescent="0.2">
      <c r="B4" s="3"/>
      <c r="C4" s="5"/>
    </row>
    <row r="5" spans="1:10" ht="48.75" customHeight="1" x14ac:dyDescent="0.15">
      <c r="A5" s="57"/>
      <c r="B5" s="58"/>
      <c r="C5" s="58"/>
      <c r="D5" s="45" t="s">
        <v>17</v>
      </c>
      <c r="E5" s="45"/>
      <c r="F5" s="46" t="s">
        <v>18</v>
      </c>
      <c r="G5" s="47"/>
      <c r="H5" s="48" t="s">
        <v>19</v>
      </c>
      <c r="I5" s="49"/>
    </row>
    <row r="6" spans="1:10" ht="36" customHeight="1" x14ac:dyDescent="0.15">
      <c r="A6" s="59"/>
      <c r="B6" s="60"/>
      <c r="C6" s="60"/>
      <c r="D6" s="50" t="s">
        <v>1</v>
      </c>
      <c r="E6" s="51"/>
      <c r="F6" s="52" t="s">
        <v>21</v>
      </c>
      <c r="G6" s="53"/>
      <c r="H6" s="54" t="s">
        <v>20</v>
      </c>
      <c r="I6" s="55"/>
    </row>
    <row r="7" spans="1:10" ht="28.5" customHeight="1" thickBot="1" x14ac:dyDescent="0.2">
      <c r="A7" s="41" t="s">
        <v>8</v>
      </c>
      <c r="B7" s="42"/>
      <c r="C7" s="42"/>
      <c r="D7" s="14">
        <f>E16</f>
        <v>3740</v>
      </c>
      <c r="E7" s="15"/>
      <c r="F7" s="14">
        <f>G16</f>
        <v>4114</v>
      </c>
      <c r="G7" s="15"/>
      <c r="H7" s="14">
        <f>I16</f>
        <v>4525</v>
      </c>
      <c r="I7" s="16"/>
    </row>
    <row r="8" spans="1:10" ht="20.25" customHeight="1" x14ac:dyDescent="0.15">
      <c r="A8" s="8"/>
      <c r="B8" s="8"/>
      <c r="C8" s="8"/>
      <c r="D8" s="9"/>
      <c r="E8" s="10"/>
      <c r="F8" s="9"/>
      <c r="G8" s="10"/>
      <c r="H8" s="9"/>
      <c r="I8" s="10"/>
    </row>
    <row r="9" spans="1:10" ht="21.75" thickBot="1" x14ac:dyDescent="0.2">
      <c r="A9" s="11" t="s">
        <v>6</v>
      </c>
      <c r="B9" s="12"/>
      <c r="C9" s="8"/>
      <c r="D9" s="9"/>
      <c r="E9" s="10"/>
      <c r="F9" s="9"/>
      <c r="G9" s="10"/>
      <c r="H9" s="9"/>
      <c r="I9" s="10"/>
    </row>
    <row r="10" spans="1:10" ht="48.75" customHeight="1" x14ac:dyDescent="0.15">
      <c r="A10" s="43"/>
      <c r="B10" s="44"/>
      <c r="C10" s="44" t="s">
        <v>2</v>
      </c>
      <c r="D10" s="45" t="s">
        <v>17</v>
      </c>
      <c r="E10" s="45"/>
      <c r="F10" s="46" t="s">
        <v>18</v>
      </c>
      <c r="G10" s="47"/>
      <c r="H10" s="48" t="s">
        <v>19</v>
      </c>
      <c r="I10" s="49"/>
    </row>
    <row r="11" spans="1:10" ht="40.5" customHeight="1" x14ac:dyDescent="0.15">
      <c r="A11" s="37"/>
      <c r="B11" s="38"/>
      <c r="C11" s="38"/>
      <c r="D11" s="50" t="s">
        <v>1</v>
      </c>
      <c r="E11" s="51"/>
      <c r="F11" s="52" t="s">
        <v>21</v>
      </c>
      <c r="G11" s="53"/>
      <c r="H11" s="54" t="s">
        <v>20</v>
      </c>
      <c r="I11" s="55"/>
    </row>
    <row r="12" spans="1:10" ht="22.5" customHeight="1" x14ac:dyDescent="0.15">
      <c r="A12" s="37"/>
      <c r="B12" s="38"/>
      <c r="C12" s="38"/>
      <c r="D12" s="19" t="s">
        <v>5</v>
      </c>
      <c r="E12" s="19" t="s">
        <v>3</v>
      </c>
      <c r="F12" s="20" t="s">
        <v>5</v>
      </c>
      <c r="G12" s="20" t="s">
        <v>3</v>
      </c>
      <c r="H12" s="21" t="s">
        <v>5</v>
      </c>
      <c r="I12" s="26" t="s">
        <v>3</v>
      </c>
    </row>
    <row r="13" spans="1:10" ht="22.5" customHeight="1" x14ac:dyDescent="0.15">
      <c r="A13" s="37" t="s">
        <v>4</v>
      </c>
      <c r="B13" s="38"/>
      <c r="C13" s="61">
        <f>IF(D3&gt;=20,20,D3)</f>
        <v>20</v>
      </c>
      <c r="D13" s="30">
        <v>1800</v>
      </c>
      <c r="E13" s="31">
        <f>D13</f>
        <v>1800</v>
      </c>
      <c r="F13" s="23">
        <v>1980</v>
      </c>
      <c r="G13" s="31">
        <f>F13</f>
        <v>1980</v>
      </c>
      <c r="H13" s="30">
        <v>2174</v>
      </c>
      <c r="I13" s="33">
        <f>H13</f>
        <v>2174</v>
      </c>
    </row>
    <row r="14" spans="1:10" ht="36" customHeight="1" x14ac:dyDescent="0.15">
      <c r="A14" s="34" t="s">
        <v>13</v>
      </c>
      <c r="B14" s="17" t="s">
        <v>14</v>
      </c>
      <c r="C14" s="62">
        <f>IF($D$3&gt;20,$D$3-20,0)</f>
        <v>20</v>
      </c>
      <c r="D14" s="32">
        <v>80</v>
      </c>
      <c r="E14" s="31">
        <f>D14*C14</f>
        <v>1600</v>
      </c>
      <c r="F14" s="32">
        <v>88</v>
      </c>
      <c r="G14" s="31">
        <f t="shared" ref="G14" si="0">C14*F14</f>
        <v>1760</v>
      </c>
      <c r="H14" s="32">
        <v>97</v>
      </c>
      <c r="I14" s="33">
        <f>C14*H14</f>
        <v>1940</v>
      </c>
    </row>
    <row r="15" spans="1:10" ht="19.5" customHeight="1" x14ac:dyDescent="0.15">
      <c r="A15" s="37" t="s">
        <v>9</v>
      </c>
      <c r="B15" s="38"/>
      <c r="C15" s="62">
        <f>SUM(C13:C14)</f>
        <v>40</v>
      </c>
      <c r="D15" s="22" t="s">
        <v>12</v>
      </c>
      <c r="E15" s="24">
        <f>SUM(E13:E14)</f>
        <v>3400</v>
      </c>
      <c r="F15" s="22" t="s">
        <v>12</v>
      </c>
      <c r="G15" s="24">
        <f>SUM(G13:G14)</f>
        <v>3740</v>
      </c>
      <c r="H15" s="22" t="s">
        <v>12</v>
      </c>
      <c r="I15" s="28">
        <f>SUM(I13:I14)</f>
        <v>4114</v>
      </c>
    </row>
    <row r="16" spans="1:10" ht="19.5" customHeight="1" x14ac:dyDescent="0.15">
      <c r="A16" s="37" t="s">
        <v>10</v>
      </c>
      <c r="B16" s="38"/>
      <c r="C16" s="62">
        <f>C15</f>
        <v>40</v>
      </c>
      <c r="D16" s="22" t="s">
        <v>12</v>
      </c>
      <c r="E16" s="25">
        <f>ROUNDDOWN(E15*1.1,0)</f>
        <v>3740</v>
      </c>
      <c r="F16" s="22" t="s">
        <v>12</v>
      </c>
      <c r="G16" s="25">
        <f>ROUNDDOWN(G15*1.1,0)</f>
        <v>4114</v>
      </c>
      <c r="H16" s="22" t="s">
        <v>12</v>
      </c>
      <c r="I16" s="27">
        <f>ROUNDDOWN(I15*1.1,0)</f>
        <v>4525</v>
      </c>
    </row>
    <row r="17" spans="1:9" ht="21.75" customHeight="1" thickBot="1" x14ac:dyDescent="0.2">
      <c r="A17" s="39" t="s">
        <v>11</v>
      </c>
      <c r="B17" s="40"/>
      <c r="C17" s="63" t="s">
        <v>12</v>
      </c>
      <c r="D17" s="29" t="s">
        <v>12</v>
      </c>
      <c r="E17" s="35">
        <f>E16-E15</f>
        <v>340</v>
      </c>
      <c r="F17" s="29" t="s">
        <v>12</v>
      </c>
      <c r="G17" s="35">
        <f t="shared" ref="G17:I17" si="1">G16-G15</f>
        <v>374</v>
      </c>
      <c r="H17" s="29" t="s">
        <v>12</v>
      </c>
      <c r="I17" s="36">
        <f t="shared" si="1"/>
        <v>411</v>
      </c>
    </row>
    <row r="26" spans="1:9" ht="12.75" customHeight="1" x14ac:dyDescent="0.15"/>
  </sheetData>
  <sheetProtection sheet="1" objects="1" scenarios="1"/>
  <mergeCells count="21">
    <mergeCell ref="A3:C3"/>
    <mergeCell ref="A5:C6"/>
    <mergeCell ref="D5:E5"/>
    <mergeCell ref="F5:G5"/>
    <mergeCell ref="H5:I5"/>
    <mergeCell ref="D6:E6"/>
    <mergeCell ref="F6:G6"/>
    <mergeCell ref="H6:I6"/>
    <mergeCell ref="D10:E10"/>
    <mergeCell ref="F10:G10"/>
    <mergeCell ref="H10:I10"/>
    <mergeCell ref="D11:E11"/>
    <mergeCell ref="F11:G11"/>
    <mergeCell ref="H11:I11"/>
    <mergeCell ref="A13:B13"/>
    <mergeCell ref="A15:B15"/>
    <mergeCell ref="A16:B16"/>
    <mergeCell ref="A17:B17"/>
    <mergeCell ref="A7:C7"/>
    <mergeCell ref="A10:B12"/>
    <mergeCell ref="C10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【湯屋用】計算ツール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2024-09-10T00:48:38Z</dcterms:created>
  <dcterms:modified xsi:type="dcterms:W3CDTF">2024-09-23T23:55:07Z</dcterms:modified>
</cp:coreProperties>
</file>