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lg-kura-fs01\倉敷市\5001020000_指導監査課\shidou\運営指導関係☆彡\R06\02_自己点検シート\通所介護\完成\"/>
    </mc:Choice>
  </mc:AlternateContent>
  <xr:revisionPtr revIDLastSave="0" documentId="13_ncr:1_{6611521D-8098-4A71-8DA8-9663368031F2}" xr6:coauthVersionLast="36" xr6:coauthVersionMax="47" xr10:uidLastSave="{00000000-0000-0000-0000-000000000000}"/>
  <bookViews>
    <workbookView xWindow="-105" yWindow="-105" windowWidth="23250" windowHeight="12570" tabRatio="670" firstSheet="2" activeTab="3"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31" i="12" l="1"/>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1"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0"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29"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S328"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4"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AU324" i="12"/>
  <c r="W324" i="12"/>
  <c r="AT324" i="12"/>
  <c r="AL324" i="12"/>
  <c r="AD324" i="12"/>
  <c r="V324" i="12"/>
  <c r="AQ324" i="12"/>
  <c r="AI324" i="12"/>
  <c r="AA324" i="12"/>
  <c r="AX324" i="12"/>
  <c r="AZ324" i="12" s="1"/>
  <c r="AP324" i="12"/>
  <c r="AH324" i="12"/>
  <c r="Z324" i="12"/>
  <c r="AS20" i="12"/>
  <c r="AS21" i="12" s="1"/>
  <c r="AR20" i="12"/>
  <c r="AR21" i="12" s="1"/>
  <c r="AB20" i="12"/>
  <c r="AB21" i="12" s="1"/>
  <c r="AO20" i="12"/>
  <c r="AO21" i="12" s="1"/>
  <c r="Y20" i="12"/>
  <c r="Y21" i="12" s="1"/>
  <c r="AJ20" i="12"/>
  <c r="AJ21" i="12" s="1"/>
  <c r="AE324"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4" i="12"/>
  <c r="X324" i="12"/>
  <c r="AB324" i="12"/>
  <c r="AF324" i="12"/>
  <c r="AJ324" i="12"/>
  <c r="AN324" i="12"/>
  <c r="AR324" i="12"/>
  <c r="AV324" i="12"/>
  <c r="AX323" i="12"/>
  <c r="AZ323" i="12" s="1"/>
  <c r="U324" i="12"/>
  <c r="Y324" i="12"/>
  <c r="AC324" i="12"/>
  <c r="AG324" i="12"/>
  <c r="AK324" i="12"/>
  <c r="AO324" i="12"/>
  <c r="AS324" i="12"/>
  <c r="AW324"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<sst xmlns="http://schemas.openxmlformats.org/spreadsheetml/2006/main" count="1440" uniqueCount="220">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</sst>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topLeftCell="AE1" zoomScaleNormal="70" zoomScaleSheetLayoutView="100" workbookViewId="0">
      <selection activeCell="BB3" sqref="BB3:BE3"/>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219</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94" t="s">
        <v>162</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185</v>
      </c>
      <c r="D17" s="350"/>
      <c r="E17" s="351"/>
      <c r="F17" s="174"/>
      <c r="G17" s="358" t="s">
        <v>186</v>
      </c>
      <c r="H17" s="361" t="s">
        <v>187</v>
      </c>
      <c r="I17" s="350"/>
      <c r="J17" s="350"/>
      <c r="K17" s="351"/>
      <c r="L17" s="361" t="s">
        <v>188</v>
      </c>
      <c r="M17" s="350"/>
      <c r="N17" s="350"/>
      <c r="O17" s="364"/>
      <c r="P17" s="367"/>
      <c r="Q17" s="368"/>
      <c r="R17" s="369"/>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1か月の勤務時間数   合計</v>
      </c>
      <c r="AY17" s="380"/>
      <c r="AZ17" s="385" t="s">
        <v>190</v>
      </c>
      <c r="BA17" s="386"/>
      <c r="BB17" s="308" t="s">
        <v>191</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2</v>
      </c>
      <c r="AV20" s="177">
        <f>IF(AV19=30,WEEKDAY(DATE($AC$2,$AG$2,30)),0)</f>
        <v>3</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月</v>
      </c>
      <c r="AV21" s="185" t="str">
        <f>IF(AV20=1,"日",IF(AV20=2,"月",IF(AV20=3,"火",IF(AV20=4,"水",IF(AV20=5,"木",IF(AV20=6,"金",IF(AV20=0,"","土")))))))</f>
        <v>火</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37.333333333333336</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32.666666666666664</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37.333333333333336</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32.666666666666664</v>
      </c>
      <c r="BA27" s="407"/>
      <c r="BB27" s="323"/>
      <c r="BC27" s="324"/>
      <c r="BD27" s="324"/>
      <c r="BE27" s="324"/>
      <c r="BF27" s="325"/>
    </row>
    <row r="28" spans="2:58" ht="20.25" customHeight="1" x14ac:dyDescent="0.4">
      <c r="B28" s="408">
        <f>B25+1</f>
        <v>3</v>
      </c>
      <c r="C28" s="413" t="s">
        <v>60</v>
      </c>
      <c r="D28" s="414"/>
      <c r="E28" s="415"/>
      <c r="F28" s="121"/>
      <c r="G28" s="442" t="s">
        <v>124</v>
      </c>
      <c r="H28" s="444" t="s">
        <v>167</v>
      </c>
      <c r="I28" s="344"/>
      <c r="J28" s="344"/>
      <c r="K28" s="345"/>
      <c r="L28" s="445" t="s">
        <v>131</v>
      </c>
      <c r="M28" s="446"/>
      <c r="N28" s="446"/>
      <c r="O28" s="447"/>
      <c r="P28" s="451" t="s">
        <v>49</v>
      </c>
      <c r="Q28" s="452"/>
      <c r="R28" s="453"/>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14.933333333333334</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13.066666666666666</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14.933333333333334</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14.933333333333334</v>
      </c>
      <c r="BA33" s="407"/>
      <c r="BB33" s="323"/>
      <c r="BC33" s="324"/>
      <c r="BD33" s="324"/>
      <c r="BE33" s="324"/>
      <c r="BF33" s="325"/>
    </row>
    <row r="34" spans="2:58" ht="20.25" customHeight="1" x14ac:dyDescent="0.4">
      <c r="B34" s="408">
        <f>B31+1</f>
        <v>5</v>
      </c>
      <c r="C34" s="413" t="s">
        <v>5</v>
      </c>
      <c r="D34" s="414"/>
      <c r="E34" s="415"/>
      <c r="F34" s="121"/>
      <c r="G34" s="442" t="s">
        <v>216</v>
      </c>
      <c r="H34" s="444" t="s">
        <v>6</v>
      </c>
      <c r="I34" s="344"/>
      <c r="J34" s="344"/>
      <c r="K34" s="345"/>
      <c r="L34" s="445" t="s">
        <v>134</v>
      </c>
      <c r="M34" s="446"/>
      <c r="N34" s="446"/>
      <c r="O34" s="447"/>
      <c r="P34" s="451" t="s">
        <v>49</v>
      </c>
      <c r="Q34" s="452"/>
      <c r="R34" s="453"/>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11.200000000000001</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11.200000000000001</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22.400000000000002</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19.600000000000001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7.4666666666666668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6.5333333333333332</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37.333333333333336</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32.666666666666664</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37.333333333333336</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32.666666666666664</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14.933333333333334</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11.200000000000001</v>
      </c>
      <c r="BA51" s="407"/>
      <c r="BB51" s="323"/>
      <c r="BC51" s="324"/>
      <c r="BD51" s="324"/>
      <c r="BE51" s="324"/>
      <c r="BF51" s="325"/>
    </row>
    <row r="52" spans="2:58" ht="20.25" customHeight="1" x14ac:dyDescent="0.4">
      <c r="B52" s="408">
        <f>B49+1</f>
        <v>11</v>
      </c>
      <c r="C52" s="413" t="s">
        <v>62</v>
      </c>
      <c r="D52" s="414"/>
      <c r="E52" s="415"/>
      <c r="F52" s="121"/>
      <c r="G52" s="442" t="s">
        <v>216</v>
      </c>
      <c r="H52" s="444" t="s">
        <v>14</v>
      </c>
      <c r="I52" s="344"/>
      <c r="J52" s="344"/>
      <c r="K52" s="345"/>
      <c r="L52" s="445" t="s">
        <v>134</v>
      </c>
      <c r="M52" s="446"/>
      <c r="N52" s="446"/>
      <c r="O52" s="447"/>
      <c r="P52" s="451" t="s">
        <v>49</v>
      </c>
      <c r="Q52" s="452"/>
      <c r="R52" s="453"/>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11.200000000000001</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8.4</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192</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45.733333333333334</v>
      </c>
      <c r="BA62" s="483"/>
      <c r="BB62" s="465"/>
      <c r="BC62" s="466"/>
      <c r="BD62" s="466"/>
      <c r="BE62" s="466"/>
      <c r="BF62" s="467"/>
    </row>
    <row r="63" spans="2:58" ht="20.25" customHeight="1" x14ac:dyDescent="0.4">
      <c r="B63" s="197"/>
      <c r="C63" s="198"/>
      <c r="D63" s="198"/>
      <c r="E63" s="198"/>
      <c r="F63" s="198"/>
      <c r="G63" s="454" t="s">
        <v>193</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91.466666666666669</v>
      </c>
      <c r="BA63" s="487"/>
      <c r="BB63" s="468"/>
      <c r="BC63" s="469"/>
      <c r="BD63" s="469"/>
      <c r="BE63" s="469"/>
      <c r="BF63" s="470"/>
    </row>
    <row r="64" spans="2:58" ht="20.25" customHeight="1" x14ac:dyDescent="0.4">
      <c r="B64" s="197"/>
      <c r="C64" s="198"/>
      <c r="D64" s="198"/>
      <c r="E64" s="198"/>
      <c r="F64" s="198"/>
      <c r="G64" s="454" t="s">
        <v>195</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196</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197</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198</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topLeftCell="K1" zoomScale="60" zoomScaleNormal="70" workbookViewId="0">
      <selection activeCell="BB3" sqref="BB3:BE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219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4" t="s">
        <v>162</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185</v>
      </c>
      <c r="D17" s="611"/>
      <c r="E17" s="612"/>
      <c r="F17" s="117"/>
      <c r="G17" s="619" t="s">
        <v>186</v>
      </c>
      <c r="H17" s="622" t="s">
        <v>187</v>
      </c>
      <c r="I17" s="611"/>
      <c r="J17" s="611"/>
      <c r="K17" s="612"/>
      <c r="L17" s="622" t="s">
        <v>188</v>
      </c>
      <c r="M17" s="611"/>
      <c r="N17" s="611"/>
      <c r="O17" s="625"/>
      <c r="P17" s="628"/>
      <c r="Q17" s="629"/>
      <c r="R17" s="630"/>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1か月の勤務時間数   合計</v>
      </c>
      <c r="AY17" s="587"/>
      <c r="AZ17" s="592" t="s">
        <v>190</v>
      </c>
      <c r="BA17" s="593"/>
      <c r="BB17" s="598" t="s">
        <v>191</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2</v>
      </c>
      <c r="AV20" s="104">
        <f>IF(AV19=30,WEEKDAY(DATE($AC$2,$AG$2,30)),0)</f>
        <v>3</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月</v>
      </c>
      <c r="AV21" s="111" t="str">
        <f>IF(AV20=1,"日",IF(AV20=2,"月",IF(AV20=3,"火",IF(AV20=4,"水",IF(AV20=5,"木",IF(AV20=6,"金",IF(AV20=0,"","土")))))))</f>
        <v>火</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192</v>
      </c>
      <c r="H323" s="552"/>
      <c r="I323" s="552"/>
      <c r="J323" s="552"/>
      <c r="K323" s="552"/>
      <c r="L323" s="552"/>
      <c r="M323" s="552"/>
      <c r="N323" s="552"/>
      <c r="O323" s="552"/>
      <c r="P323" s="552"/>
      <c r="Q323" s="552"/>
      <c r="R323" s="553"/>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193</v>
      </c>
      <c r="H324" s="567"/>
      <c r="I324" s="567"/>
      <c r="J324" s="567"/>
      <c r="K324" s="567"/>
      <c r="L324" s="567"/>
      <c r="M324" s="567"/>
      <c r="N324" s="567"/>
      <c r="O324" s="567"/>
      <c r="P324" s="567"/>
      <c r="Q324" s="567"/>
      <c r="R324" s="568"/>
      <c r="S324" s="276" t="str">
        <f>IF(SUMIF($F$22:$F$321, "介護職員", S22:S321)=0,"",SUMIF($F$22:$F$321, "介護職員", S22:S321))</f>
        <v/>
      </c>
      <c r="T324" s="277" t="str">
        <f t="shared" ref="T324:AX324" si="2">IF(SUMIF($F$22:$F$60, "介護職員", T22:T60)=0,"",SUMIF($F$22:$F$60, "介護職員", T22:T60))</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194</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196</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197</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198</v>
      </c>
      <c r="C328" s="543"/>
      <c r="D328" s="543"/>
      <c r="E328" s="543"/>
      <c r="F328" s="543"/>
      <c r="G328" s="543"/>
      <c r="H328" s="543"/>
      <c r="I328" s="543"/>
      <c r="J328" s="543"/>
      <c r="K328" s="544"/>
      <c r="L328" s="548" t="s">
        <v>60</v>
      </c>
      <c r="M328" s="548"/>
      <c r="N328" s="548"/>
      <c r="O328" s="548"/>
      <c r="P328" s="548"/>
      <c r="Q328" s="548"/>
      <c r="R328" s="549"/>
      <c r="S328" s="258" t="str">
        <f>IF($L328="","",IF(COUNTIFS($F$22:$F$321,$L328,S$22:S$321,"&gt;0")=0,"",COUNTIFS($F$22:$F$321,$L328,S$22:S$321,"&gt;0")))</f>
        <v/>
      </c>
      <c r="T328" s="259" t="str">
        <f t="shared" ref="T328:AW331" si="4">IF($L328="","",IF(COUNTIFS($F$22:$F$321,$L328,T$22:T$321,"&gt;0")=0,"",COUNTIFS($F$22:$F$321,$L328,T$22:T$321,"&gt;0")))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4"/>
        <v/>
      </c>
      <c r="AD329" s="250" t="str">
        <f t="shared" si="4"/>
        <v/>
      </c>
      <c r="AE329" s="250" t="str">
        <f t="shared" si="4"/>
        <v/>
      </c>
      <c r="AF329" s="251" t="str">
        <f t="shared" si="4"/>
        <v/>
      </c>
      <c r="AG329" s="250" t="str">
        <f t="shared" si="4"/>
        <v/>
      </c>
      <c r="AH329" s="250" t="str">
        <f t="shared" si="4"/>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 t="shared" ref="S332" si="5">IF($L332="","",IF(COUNTIFS($F$22:$F$60,$L332,S$22:S$60,"&gt;0")=0,"",COUNTIFS($F$22:$F$60,$L332,S$22:S$60,"&gt;0")))</f>
        <v/>
      </c>
      <c r="T332" s="264" t="str">
        <f t="shared" ref="T332:AW332" si="6">IF($L332="","",IF(COUNTIFS($F$22:$F$60,$L332,T$22:T$60,"&gt;0")=0,"",COUNTIFS($F$22:$F$60,$L332,T$22:T$60,"&gt;0")))</f>
        <v/>
      </c>
      <c r="U332" s="264" t="str">
        <f t="shared" si="6"/>
        <v/>
      </c>
      <c r="V332" s="264" t="str">
        <f t="shared" si="6"/>
        <v/>
      </c>
      <c r="W332" s="264" t="str">
        <f t="shared" si="6"/>
        <v/>
      </c>
      <c r="X332" s="264" t="str">
        <f t="shared" si="6"/>
        <v/>
      </c>
      <c r="Y332" s="265" t="str">
        <f t="shared" si="6"/>
        <v/>
      </c>
      <c r="Z332" s="266" t="str">
        <f t="shared" si="6"/>
        <v/>
      </c>
      <c r="AA332" s="264" t="str">
        <f t="shared" si="6"/>
        <v/>
      </c>
      <c r="AB332" s="264" t="str">
        <f t="shared" si="6"/>
        <v/>
      </c>
      <c r="AC332" s="264" t="str">
        <f t="shared" si="6"/>
        <v/>
      </c>
      <c r="AD332" s="264" t="str">
        <f t="shared" si="6"/>
        <v/>
      </c>
      <c r="AE332" s="264" t="str">
        <f t="shared" si="6"/>
        <v/>
      </c>
      <c r="AF332" s="265" t="str">
        <f t="shared" si="6"/>
        <v/>
      </c>
      <c r="AG332" s="264" t="str">
        <f t="shared" si="6"/>
        <v/>
      </c>
      <c r="AH332" s="264" t="str">
        <f t="shared" si="6"/>
        <v/>
      </c>
      <c r="AI332" s="264" t="str">
        <f t="shared" si="6"/>
        <v/>
      </c>
      <c r="AJ332" s="264" t="str">
        <f t="shared" si="6"/>
        <v/>
      </c>
      <c r="AK332" s="264" t="str">
        <f t="shared" si="6"/>
        <v/>
      </c>
      <c r="AL332" s="264" t="str">
        <f t="shared" si="6"/>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tabSelected="1" view="pageBreakPreview" zoomScaleNormal="70" zoomScaleSheetLayoutView="100" workbookViewId="0">
      <selection activeCell="AJ3" sqref="A3:AJ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219</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4" t="s">
        <v>162</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7">
        <v>40</v>
      </c>
      <c r="AY6" s="299"/>
      <c r="AZ6" s="157" t="s">
        <v>181</v>
      </c>
      <c r="BA6" s="124"/>
      <c r="BB6" s="297">
        <v>160</v>
      </c>
      <c r="BC6" s="29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185</v>
      </c>
      <c r="D17" s="611"/>
      <c r="E17" s="612"/>
      <c r="F17" s="98"/>
      <c r="G17" s="619" t="s">
        <v>186</v>
      </c>
      <c r="H17" s="622" t="s">
        <v>187</v>
      </c>
      <c r="I17" s="611"/>
      <c r="J17" s="611"/>
      <c r="K17" s="612"/>
      <c r="L17" s="622" t="s">
        <v>188</v>
      </c>
      <c r="M17" s="611"/>
      <c r="N17" s="611"/>
      <c r="O17" s="625"/>
      <c r="P17" s="628"/>
      <c r="Q17" s="629"/>
      <c r="R17" s="630"/>
      <c r="S17" s="376" t="s">
        <v>189</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1か月の勤務時間数   合計</v>
      </c>
      <c r="AY17" s="587"/>
      <c r="AZ17" s="592" t="s">
        <v>190</v>
      </c>
      <c r="BA17" s="593"/>
      <c r="BB17" s="598" t="s">
        <v>191</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2</v>
      </c>
      <c r="AV20" s="104">
        <f>IF(AV19=30,WEEKDAY(DATE($AC$2,$AG$2,30)),0)</f>
        <v>3</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月</v>
      </c>
      <c r="AV21" s="111" t="str">
        <f>IF(AV20=1,"日",IF(AV20=2,"月",IF(AV20=3,"火",IF(AV20=4,"水",IF(AV20=5,"木",IF(AV20=6,"金",IF(AV20=0,"","土")))))))</f>
        <v>火</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192</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193</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194</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196</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197</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198</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高尾　知輝</cp:lastModifiedBy>
  <cp:lastPrinted>2021-03-24T08:38:19Z</cp:lastPrinted>
  <dcterms:created xsi:type="dcterms:W3CDTF">2020-01-14T23:47:53Z</dcterms:created>
  <dcterms:modified xsi:type="dcterms:W3CDTF">2024-05-31T05:08:07Z</dcterms:modified>
</cp:coreProperties>
</file>