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erra\KAI2427\050調査票\010調査票送付\020送付版\"/>
    </mc:Choice>
  </mc:AlternateContent>
  <xr:revisionPtr revIDLastSave="0" documentId="13_ncr:1_{3BDDD11F-1FE9-4FF0-BA02-32606BEFE604}" xr6:coauthVersionLast="47" xr6:coauthVersionMax="47" xr10:uidLastSave="{00000000-0000-0000-0000-000000000000}"/>
  <bookViews>
    <workbookView xWindow="14400" yWindow="0" windowWidth="14400" windowHeight="15600" xr2:uid="{00000000-000D-0000-FFFF-FFFF00000000}"/>
  </bookViews>
  <sheets>
    <sheet name="書面形式" sheetId="1" r:id="rId1"/>
    <sheet name="自治体用" sheetId="2" r:id="rId2"/>
  </sheets>
  <definedNames>
    <definedName name="_Hlk139621909" localSheetId="0">書面形式!#REF!</definedName>
    <definedName name="_Hlk139632004" localSheetId="0">書面形式!#REF!</definedName>
    <definedName name="_xlnm.Print_Area" localSheetId="1">自治体用!$B$2:$L$9</definedName>
    <definedName name="_xlnm.Print_Area" localSheetId="0">書面形式!$A$1:$L$294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9" i="2" l="1"/>
  <c r="F113" i="1"/>
  <c r="F125" i="1"/>
  <c r="G147" i="1"/>
  <c r="CR9" i="2" l="1"/>
  <c r="G198" i="1"/>
  <c r="G174" i="1"/>
  <c r="F169" i="1" l="1"/>
  <c r="J9" i="2"/>
  <c r="L154" i="1" l="1"/>
  <c r="I189" i="1"/>
  <c r="I187" i="1"/>
  <c r="I185" i="1"/>
  <c r="I183" i="1"/>
  <c r="L161" i="1"/>
  <c r="L159" i="1"/>
  <c r="L157" i="1"/>
  <c r="L155" i="1"/>
  <c r="L68" i="1"/>
  <c r="L41" i="1"/>
  <c r="EZ9" i="2"/>
  <c r="EY9" i="2"/>
  <c r="EU9" i="2"/>
  <c r="EV9" i="2"/>
  <c r="ER9" i="2"/>
  <c r="EQ9" i="2"/>
  <c r="L216" i="1"/>
  <c r="L217" i="1"/>
  <c r="L215" i="1"/>
  <c r="L213" i="1"/>
  <c r="L212" i="1"/>
  <c r="L211" i="1"/>
  <c r="L218" i="1" l="1"/>
  <c r="I191" i="1"/>
  <c r="CQ9" i="2"/>
  <c r="L100" i="1"/>
  <c r="L98" i="1"/>
  <c r="L144" i="1"/>
  <c r="BV9" i="2" l="1"/>
  <c r="EE9" i="2" l="1"/>
  <c r="DR9" i="2"/>
  <c r="EX9" i="2"/>
  <c r="FG9" i="2"/>
  <c r="FF9" i="2"/>
  <c r="FE9" i="2"/>
  <c r="FD9" i="2"/>
  <c r="FC9" i="2"/>
  <c r="FB9" i="2"/>
  <c r="FA9" i="2"/>
  <c r="EW9" i="2"/>
  <c r="ET9" i="2"/>
  <c r="ES9" i="2"/>
  <c r="EP9" i="2"/>
  <c r="EO9" i="2"/>
  <c r="EN9" i="2"/>
  <c r="EM9" i="2"/>
  <c r="EK9" i="2"/>
  <c r="EJ9" i="2"/>
  <c r="EI9" i="2"/>
  <c r="EH9" i="2"/>
  <c r="EG9" i="2"/>
  <c r="EF9" i="2"/>
  <c r="ED9" i="2"/>
  <c r="DX9" i="2"/>
  <c r="DW9" i="2"/>
  <c r="DV9" i="2"/>
  <c r="DU9" i="2"/>
  <c r="DT9" i="2"/>
  <c r="DS9" i="2"/>
  <c r="DQ9" i="2"/>
  <c r="DP9" i="2"/>
  <c r="DN9" i="2"/>
  <c r="DM9" i="2"/>
  <c r="DL9" i="2"/>
  <c r="DJ9" i="2"/>
  <c r="DI9" i="2"/>
  <c r="DH9" i="2"/>
  <c r="DG9" i="2"/>
  <c r="DF9" i="2"/>
  <c r="DE9" i="2"/>
  <c r="DD9" i="2"/>
  <c r="DC9" i="2"/>
  <c r="DB9" i="2"/>
  <c r="DA9" i="2"/>
  <c r="CZ9" i="2"/>
  <c r="CY9" i="2"/>
  <c r="CX9" i="2"/>
  <c r="CW9" i="2"/>
  <c r="CV9" i="2"/>
  <c r="CU9" i="2"/>
  <c r="CT9" i="2"/>
  <c r="CS9" i="2"/>
  <c r="CP9" i="2"/>
  <c r="CO9" i="2"/>
  <c r="CN9" i="2"/>
  <c r="CM9" i="2"/>
  <c r="CL9" i="2"/>
  <c r="CK9" i="2"/>
  <c r="CJ9" i="2"/>
  <c r="CH9" i="2"/>
  <c r="CG9" i="2"/>
  <c r="CF9" i="2"/>
  <c r="CE9" i="2"/>
  <c r="CD9" i="2"/>
  <c r="CC9" i="2"/>
  <c r="CB9" i="2"/>
  <c r="CA9" i="2"/>
  <c r="BZ9" i="2"/>
  <c r="BY9" i="2"/>
  <c r="BX9" i="2"/>
  <c r="BW9" i="2"/>
  <c r="BU9" i="2"/>
  <c r="BT9" i="2"/>
  <c r="BS9" i="2"/>
  <c r="BR9" i="2"/>
  <c r="BQ9" i="2"/>
  <c r="BP9" i="2"/>
  <c r="BO9" i="2"/>
  <c r="BN9" i="2"/>
  <c r="BM9" i="2"/>
  <c r="BL9" i="2"/>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I9" i="2"/>
  <c r="H9" i="2"/>
  <c r="G9" i="2"/>
  <c r="F9" i="2"/>
  <c r="E9" i="2"/>
  <c r="G191" i="1"/>
  <c r="DZ9" i="2" s="1"/>
  <c r="EB9" i="2" s="1"/>
  <c r="E191" i="1"/>
  <c r="DY9" i="2" s="1"/>
  <c r="EA9" i="2" s="1"/>
  <c r="L135" i="1"/>
  <c r="L145" i="1"/>
  <c r="L117" i="1"/>
  <c r="L116" i="1"/>
  <c r="L89" i="1"/>
  <c r="L88" i="1"/>
  <c r="L81" i="1"/>
  <c r="L75" i="1"/>
  <c r="EC9" i="2" l="1"/>
  <c r="DO9" i="2"/>
  <c r="L163" i="1"/>
  <c r="EL9" i="2"/>
  <c r="DK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 郁夫</author>
  </authors>
  <commentList>
    <comment ref="C46" authorId="0" shapeId="0" xr:uid="{00000000-0006-0000-0000-000001000000}">
      <text>
        <r>
          <rPr>
            <b/>
            <sz val="9"/>
            <color indexed="81"/>
            <rFont val="MS P ゴシック"/>
            <family val="3"/>
            <charset val="128"/>
          </rPr>
          <t>「１時間当たり処理能力」の種類内訳（汚泥、廃油、廃プラ、その他）については、産業廃棄物焼却施設として設置の許可を受けた種類のみ入力下さい。</t>
        </r>
      </text>
    </comment>
    <comment ref="C50" authorId="0" shapeId="0" xr:uid="{00000000-0006-0000-0000-000002000000}">
      <text>
        <r>
          <rPr>
            <b/>
            <sz val="9"/>
            <color indexed="81"/>
            <rFont val="MS P ゴシック"/>
            <family val="3"/>
            <charset val="128"/>
          </rPr>
          <t>一般廃棄物と産業廃棄物の双方の許可を持つ場合、「施設としての１日当たり処理能力」は、一般廃棄物の処理能力分は除外して入力下さい。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tsukuda</author>
    <author>西出 朱里</author>
  </authors>
  <commentList>
    <comment ref="D2" authorId="0" shapeId="0" xr:uid="{00000000-0006-0000-0100-000001000000}">
      <text>
        <r>
          <rPr>
            <b/>
            <sz val="10"/>
            <color indexed="81"/>
            <rFont val="ＭＳ Ｐゴシック"/>
            <family val="3"/>
            <charset val="128"/>
          </rPr>
          <t xml:space="preserve">1施設で複数の炉を有する場合は、
</t>
        </r>
        <r>
          <rPr>
            <b/>
            <sz val="10"/>
            <color indexed="10"/>
            <rFont val="ＭＳ Ｐゴシック"/>
            <family val="3"/>
            <charset val="128"/>
          </rPr>
          <t>全ての欄に同じ施設番号を入力</t>
        </r>
        <r>
          <rPr>
            <b/>
            <sz val="10"/>
            <color indexed="81"/>
            <rFont val="ＭＳ Ｐゴシック"/>
            <family val="3"/>
            <charset val="128"/>
          </rPr>
          <t>。</t>
        </r>
      </text>
    </comment>
    <comment ref="J2" authorId="0" shapeId="0" xr:uid="{00000000-0006-0000-0100-000002000000}">
      <text>
        <r>
          <rPr>
            <b/>
            <sz val="10"/>
            <color indexed="81"/>
            <rFont val="ＭＳ Ｐゴシック"/>
            <family val="3"/>
            <charset val="128"/>
          </rPr>
          <t>西暦で入力
例：2020/12/5</t>
        </r>
      </text>
    </comment>
    <comment ref="K2" authorId="0" shapeId="0" xr:uid="{00000000-0006-0000-0100-000003000000}">
      <text>
        <r>
          <rPr>
            <b/>
            <sz val="10"/>
            <color indexed="81"/>
            <rFont val="ＭＳ Ｐゴシック"/>
            <family val="3"/>
            <charset val="128"/>
          </rPr>
          <t>西暦で入力
例：2020/12/5</t>
        </r>
      </text>
    </comment>
    <comment ref="M2" authorId="1" shapeId="0" xr:uid="{00000000-0006-0000-0100-000004000000}">
      <text>
        <r>
          <rPr>
            <b/>
            <sz val="10"/>
            <color indexed="81"/>
            <rFont val="ＭＳ Ｐゴシック"/>
            <family val="3"/>
            <charset val="128"/>
          </rPr>
          <t>該当する項目に「1」を入力</t>
        </r>
      </text>
    </comment>
    <comment ref="AF2" authorId="0" shapeId="0" xr:uid="{00000000-0006-0000-0100-000005000000}">
      <text>
        <r>
          <rPr>
            <b/>
            <sz val="10"/>
            <color indexed="81"/>
            <rFont val="ＭＳ Ｐゴシック"/>
            <family val="3"/>
            <charset val="128"/>
          </rPr>
          <t>該当する項目に「1」を入力</t>
        </r>
      </text>
    </comment>
    <comment ref="AR2" authorId="1" shapeId="0" xr:uid="{00000000-0006-0000-0100-000006000000}">
      <text>
        <r>
          <rPr>
            <b/>
            <sz val="10"/>
            <color indexed="81"/>
            <rFont val="ＭＳ Ｐゴシック"/>
            <family val="3"/>
            <charset val="128"/>
          </rPr>
          <t>該当する項目に「1」を入力</t>
        </r>
      </text>
    </comment>
    <comment ref="CA2" authorId="2" shapeId="0" xr:uid="{00000000-0006-0000-0100-000007000000}">
      <text>
        <r>
          <rPr>
            <sz val="10"/>
            <color indexed="81"/>
            <rFont val="MS P ゴシック"/>
            <family val="3"/>
            <charset val="128"/>
          </rPr>
          <t>処理能力と比較し、異常値でないことを確認すること。</t>
        </r>
      </text>
    </comment>
    <comment ref="T3" authorId="1" shapeId="0" xr:uid="{00000000-0006-0000-0100-000008000000}">
      <text>
        <r>
          <rPr>
            <b/>
            <sz val="10"/>
            <color indexed="81"/>
            <rFont val="ＭＳ Ｐゴシック"/>
            <family val="3"/>
            <charset val="128"/>
          </rPr>
          <t>セメント生産のための
工場については「1」を入力</t>
        </r>
      </text>
    </comment>
    <comment ref="U3" authorId="1" shapeId="0" xr:uid="{00000000-0006-0000-0100-000009000000}">
      <text>
        <r>
          <rPr>
            <b/>
            <sz val="10"/>
            <color indexed="81"/>
            <rFont val="ＭＳ Ｐゴシック"/>
            <family val="3"/>
            <charset val="128"/>
          </rPr>
          <t>製紙工場については
「1」を入力</t>
        </r>
      </text>
    </comment>
    <comment ref="AB3" authorId="0" shapeId="0" xr:uid="{00000000-0006-0000-0100-00000A000000}">
      <text>
        <r>
          <rPr>
            <b/>
            <sz val="10"/>
            <color indexed="39"/>
            <rFont val="ＭＳ Ｐゴシック"/>
            <family val="3"/>
            <charset val="128"/>
          </rPr>
          <t>1施設で複数の炉を有する場合は、
炉番号が「1」の炉のみ合計値を記入し、
他の炉には「1に含む」と入力。</t>
        </r>
      </text>
    </comment>
    <comment ref="CI3" authorId="1" shapeId="0" xr:uid="{00000000-0006-0000-0100-00000B000000}">
      <text>
        <r>
          <rPr>
            <b/>
            <sz val="10"/>
            <color indexed="39"/>
            <rFont val="ＭＳ Ｐゴシック"/>
            <family val="3"/>
            <charset val="128"/>
          </rPr>
          <t>※計算式が入っています。</t>
        </r>
        <r>
          <rPr>
            <b/>
            <sz val="10"/>
            <color indexed="81"/>
            <rFont val="ＭＳ Ｐゴシック"/>
            <family val="3"/>
            <charset val="128"/>
          </rPr>
          <t xml:space="preserve">
焼却量が他の炉との合算の場合は、「上記に含む」または「○○号炉に含む」と入力してください。
合計値しか確認できない場合または他の炉との合算の場合のみ
合計欄に直接入力してください。
その他の場合は式を変更しないこと。
</t>
        </r>
      </text>
    </comment>
    <comment ref="CL3" authorId="2" shapeId="0" xr:uid="{00000000-0006-0000-0100-00000C000000}">
      <text>
        <r>
          <rPr>
            <b/>
            <sz val="10"/>
            <color indexed="81"/>
            <rFont val="MS P ゴシック"/>
            <family val="3"/>
            <charset val="128"/>
          </rPr>
          <t>※定量下限値未満であった場合はその定量下限値を入力。
※それぞれの異性体の測定量が定量下限値を下回る場合は、「&lt;0.001」のように記入し、
※検出限界値を下回る場合は、「ND」と表記すること。</t>
        </r>
      </text>
    </comment>
    <comment ref="CT3" authorId="0" shapeId="0" xr:uid="{00000000-0006-0000-0100-00000D000000}">
      <text>
        <r>
          <rPr>
            <b/>
            <sz val="10"/>
            <color indexed="81"/>
            <rFont val="ＭＳ Ｐゴシック"/>
            <family val="3"/>
            <charset val="128"/>
          </rPr>
          <t>（入力例）
・改善中。
・現在使用停止中
・令和○年○月○日廃止。
・改善後の再測定の結果、基準値以下を確認（○ng-TEQ/m3N）し、稼働中。
※特に現時点で「稼働中」の場合には、稼働に到る経緯を併せて記載すること。</t>
        </r>
      </text>
    </comment>
    <comment ref="F4" authorId="0" shapeId="0" xr:uid="{00000000-0006-0000-0100-00000E000000}">
      <text>
        <r>
          <rPr>
            <b/>
            <sz val="10"/>
            <color indexed="81"/>
            <rFont val="ＭＳ Ｐゴシック"/>
            <family val="3"/>
            <charset val="128"/>
          </rPr>
          <t>施設数を煙突の数として
整理するので、
該当する場合は必ず</t>
        </r>
        <r>
          <rPr>
            <b/>
            <sz val="10"/>
            <color indexed="10"/>
            <rFont val="ＭＳ Ｐゴシック"/>
            <family val="3"/>
            <charset val="128"/>
          </rPr>
          <t xml:space="preserve">
「1と同設備」と入力。
※共同煙道に関すること以外は入力しないでください。</t>
        </r>
      </text>
    </comment>
    <comment ref="BF4" authorId="0" shapeId="0" xr:uid="{00000000-0006-0000-0100-00000F000000}">
      <text>
        <r>
          <rPr>
            <b/>
            <sz val="10"/>
            <color indexed="81"/>
            <rFont val="ＭＳ Ｐゴシック"/>
            <family val="3"/>
            <charset val="128"/>
          </rPr>
          <t>水噴射とボイラーの一体型</t>
        </r>
      </text>
    </comment>
    <comment ref="CQ4" authorId="2" shapeId="0" xr:uid="{00000000-0006-0000-0100-000010000000}">
      <text>
        <r>
          <rPr>
            <sz val="10"/>
            <color indexed="81"/>
            <rFont val="MS P ゴシック"/>
            <family val="3"/>
            <charset val="128"/>
          </rPr>
          <t xml:space="preserve">【入力例】
施設の｛ 使用停止・改善・使用停止及び改善 ｝を｛ 命令・指導 ｝等
</t>
        </r>
      </text>
    </comment>
    <comment ref="CR4" authorId="1" shapeId="0" xr:uid="{00000000-0006-0000-0100-000011000000}">
      <text>
        <r>
          <rPr>
            <b/>
            <sz val="10"/>
            <color indexed="81"/>
            <rFont val="ＭＳ Ｐゴシック"/>
            <family val="3"/>
            <charset val="128"/>
          </rPr>
          <t>1：対策済み
2：対策中
3：対策未実施</t>
        </r>
      </text>
    </comment>
    <comment ref="CW4" authorId="2" shapeId="0" xr:uid="{00000000-0006-0000-0100-000012000000}">
      <text>
        <r>
          <rPr>
            <b/>
            <sz val="10"/>
            <color indexed="81"/>
            <rFont val="MS P ゴシック"/>
            <family val="3"/>
            <charset val="128"/>
          </rPr>
          <t xml:space="preserve">※計算式が入っています。
合計値しか確認できない場合のみ
合計欄に直接入力してください。
</t>
        </r>
      </text>
    </comment>
    <comment ref="CZ4" authorId="0" shapeId="0" xr:uid="{00000000-0006-0000-0100-000013000000}">
      <text>
        <r>
          <rPr>
            <b/>
            <sz val="10"/>
            <color indexed="81"/>
            <rFont val="ＭＳ Ｐゴシック"/>
            <family val="3"/>
            <charset val="128"/>
          </rPr>
          <t xml:space="preserve">1：場内のみ
2：場外のみ
3：場内及び場外の利用
</t>
        </r>
        <r>
          <rPr>
            <sz val="10"/>
            <color indexed="81"/>
            <rFont val="ＭＳ Ｐゴシック"/>
            <family val="3"/>
            <charset val="128"/>
          </rPr>
          <t>1～3のいずれかを入力。</t>
        </r>
      </text>
    </comment>
    <comment ref="CL5" authorId="0" shapeId="0" xr:uid="{00000000-0006-0000-0100-000014000000}">
      <text>
        <r>
          <rPr>
            <b/>
            <sz val="10"/>
            <color indexed="81"/>
            <rFont val="ＭＳ Ｐゴシック"/>
            <family val="3"/>
            <charset val="128"/>
          </rPr>
          <t xml:space="preserve">測定回数が複数回の場合は、
平均値。
測定回数が１回のみの場合は、
その数値を記入。
</t>
        </r>
        <r>
          <rPr>
            <b/>
            <sz val="10"/>
            <color indexed="12"/>
            <rFont val="ＭＳ Ｐゴシック"/>
            <family val="3"/>
            <charset val="128"/>
          </rPr>
          <t>※検査種別（行政・自主）を問わない。</t>
        </r>
      </text>
    </comment>
    <comment ref="CM5" authorId="0" shapeId="0" xr:uid="{00000000-0006-0000-0100-000015000000}">
      <text>
        <r>
          <rPr>
            <b/>
            <sz val="10"/>
            <color indexed="81"/>
            <rFont val="ＭＳ Ｐゴシック"/>
            <family val="3"/>
            <charset val="128"/>
          </rPr>
          <t xml:space="preserve">測定回数が複数回の場合は、
その中の最大値。
測定回数が１回のみの場合は、
その数値を記入。
</t>
        </r>
        <r>
          <rPr>
            <b/>
            <sz val="10"/>
            <color indexed="12"/>
            <rFont val="ＭＳ Ｐゴシック"/>
            <family val="3"/>
            <charset val="128"/>
          </rPr>
          <t>※検査種別（行政・自主）を問わない。</t>
        </r>
      </text>
    </comment>
    <comment ref="DA5" authorId="0" shapeId="0" xr:uid="{00000000-0006-0000-0100-000016000000}">
      <text>
        <r>
          <rPr>
            <b/>
            <sz val="10"/>
            <color indexed="81"/>
            <rFont val="ＭＳ Ｐゴシック"/>
            <family val="3"/>
            <charset val="128"/>
          </rPr>
          <t>1：場内のみ
2：場外のみ
3：場内及び場外の利用</t>
        </r>
        <r>
          <rPr>
            <sz val="10"/>
            <color indexed="81"/>
            <rFont val="ＭＳ Ｐゴシック"/>
            <family val="3"/>
            <charset val="128"/>
          </rPr>
          <t xml:space="preserve">
1～3のいずれかを入力。</t>
        </r>
      </text>
    </comment>
    <comment ref="DC5" authorId="0" shapeId="0" xr:uid="{00000000-0006-0000-0100-000017000000}">
      <text>
        <r>
          <rPr>
            <b/>
            <sz val="10"/>
            <color indexed="81"/>
            <rFont val="ＭＳ Ｐゴシック"/>
            <family val="3"/>
            <charset val="128"/>
          </rPr>
          <t>1：場内のみ
2：場外のみ
3：場内及び場外の利用</t>
        </r>
        <r>
          <rPr>
            <sz val="10"/>
            <color indexed="81"/>
            <rFont val="ＭＳ Ｐゴシック"/>
            <family val="3"/>
            <charset val="128"/>
          </rPr>
          <t xml:space="preserve">
1～3のいずれかを入力。</t>
        </r>
      </text>
    </comment>
    <comment ref="DE5" authorId="0" shapeId="0" xr:uid="{00000000-0006-0000-0100-000018000000}">
      <text>
        <r>
          <rPr>
            <b/>
            <sz val="10"/>
            <color indexed="81"/>
            <rFont val="ＭＳ Ｐゴシック"/>
            <family val="3"/>
            <charset val="128"/>
          </rPr>
          <t>1：場内のみ
2：場外のみ
3：場内及び場外の利用</t>
        </r>
        <r>
          <rPr>
            <sz val="10"/>
            <color indexed="81"/>
            <rFont val="ＭＳ Ｐゴシック"/>
            <family val="3"/>
            <charset val="128"/>
          </rPr>
          <t xml:space="preserve">
1～3のいずれかを入力。</t>
        </r>
      </text>
    </comment>
    <comment ref="DG5" authorId="0" shapeId="0" xr:uid="{00000000-0006-0000-0100-000019000000}">
      <text>
        <r>
          <rPr>
            <b/>
            <sz val="10"/>
            <color indexed="81"/>
            <rFont val="ＭＳ Ｐゴシック"/>
            <family val="3"/>
            <charset val="128"/>
          </rPr>
          <t>1：場内のみ
2：場外のみ
3：場内及び場外の利用</t>
        </r>
        <r>
          <rPr>
            <sz val="10"/>
            <color indexed="81"/>
            <rFont val="ＭＳ Ｐゴシック"/>
            <family val="3"/>
            <charset val="128"/>
          </rPr>
          <t xml:space="preserve">
1～3のいずれかを入力。</t>
        </r>
      </text>
    </comment>
    <comment ref="ES5" authorId="1" shapeId="0" xr:uid="{00000000-0006-0000-0100-00001A000000}">
      <text>
        <r>
          <rPr>
            <b/>
            <sz val="10"/>
            <color indexed="81"/>
            <rFont val="ＭＳ Ｐゴシック"/>
            <family val="3"/>
            <charset val="128"/>
          </rPr>
          <t>測定回数が複数回の場合は、平均値を入力する。
1回の場合は、その数値を入力する。
複数回分の測定結果からの平均値の算出にあたっては、
「ND」の場合は0を、定量下限値未満の場合は定量下限値の1/2の値を用いること。</t>
        </r>
      </text>
    </comment>
    <comment ref="ET5" authorId="1" shapeId="0" xr:uid="{00000000-0006-0000-0100-00001B000000}">
      <text>
        <r>
          <rPr>
            <b/>
            <sz val="10"/>
            <color indexed="81"/>
            <rFont val="ＭＳ Ｐゴシック"/>
            <family val="3"/>
            <charset val="128"/>
          </rPr>
          <t>複数回測定している場合は、測定値の中の最大値を入力する。
一回しか測定していない場合はその数値を入力する。</t>
        </r>
      </text>
    </comment>
    <comment ref="EW5" authorId="1" shapeId="0" xr:uid="{00000000-0006-0000-0100-00001C000000}">
      <text>
        <r>
          <rPr>
            <b/>
            <sz val="10"/>
            <color indexed="81"/>
            <rFont val="ＭＳ Ｐゴシック"/>
            <family val="3"/>
            <charset val="128"/>
          </rPr>
          <t>測定回数が複数回の場合は、平均値を入力する。
1回の場合は、その数値を入力する。
複数回分の測定結果からの平均値の算出にあたっては、
「ND」の場合は0を、定量下限値未満の場合は定量下限値の1/2の値を用いること。</t>
        </r>
      </text>
    </comment>
    <comment ref="EX5" authorId="1" shapeId="0" xr:uid="{00000000-0006-0000-0100-00001D000000}">
      <text>
        <r>
          <rPr>
            <b/>
            <sz val="10"/>
            <color indexed="81"/>
            <rFont val="ＭＳ Ｐゴシック"/>
            <family val="3"/>
            <charset val="128"/>
          </rPr>
          <t>複数回測定している場合は、測定値の中の最大値を入力する。
一回しか測定していない場合はその数値を入力する。</t>
        </r>
      </text>
    </comment>
    <comment ref="FA5" authorId="1" shapeId="0" xr:uid="{00000000-0006-0000-0100-00001E000000}">
      <text>
        <r>
          <rPr>
            <b/>
            <sz val="10"/>
            <color indexed="81"/>
            <rFont val="ＭＳ Ｐゴシック"/>
            <family val="3"/>
            <charset val="128"/>
          </rPr>
          <t>測定回数が複数回の場合は、平均値を入力する。
1回の場合は、その数値を入力する。
複数回分の測定結果からの平均値の算出にあたっては、
「ND」の場合は0を、定量下限値未満の場合は定量下限値の1/2の値を用いること。</t>
        </r>
      </text>
    </comment>
    <comment ref="FB5" authorId="1" shapeId="0" xr:uid="{00000000-0006-0000-0100-00001F000000}">
      <text>
        <r>
          <rPr>
            <b/>
            <sz val="10"/>
            <color indexed="81"/>
            <rFont val="ＭＳ Ｐゴシック"/>
            <family val="3"/>
            <charset val="128"/>
          </rPr>
          <t>複数回測定している場合は、測定値の中の最大値を入力する。
一回しか測定していない場合はその数値を入力する。</t>
        </r>
      </text>
    </comment>
    <comment ref="FC5" authorId="1" shapeId="0" xr:uid="{00000000-0006-0000-0100-000020000000}">
      <text>
        <r>
          <rPr>
            <b/>
            <sz val="10"/>
            <color indexed="81"/>
            <rFont val="ＭＳ Ｐゴシック"/>
            <family val="3"/>
            <charset val="128"/>
          </rPr>
          <t>測定回数が複数回の場合は、平均値を入力する。
1回の場合は、その数値を入力する。
複数回分の測定結果からの平均値の算出にあたっては、
「ND」の場合は0を、定量下限値未満の場合は定量下限値の1/2の値を用いること。</t>
        </r>
      </text>
    </comment>
    <comment ref="FD5" authorId="1" shapeId="0" xr:uid="{00000000-0006-0000-0100-000021000000}">
      <text>
        <r>
          <rPr>
            <b/>
            <sz val="10"/>
            <color indexed="81"/>
            <rFont val="ＭＳ Ｐゴシック"/>
            <family val="3"/>
            <charset val="128"/>
          </rPr>
          <t>複数回測定している場合は、測定値の中の最大値を入力する。
一回しか測定していない場合はその数値を入力する。</t>
        </r>
      </text>
    </comment>
    <comment ref="FE5" authorId="1" shapeId="0" xr:uid="{00000000-0006-0000-0100-000022000000}">
      <text>
        <r>
          <rPr>
            <b/>
            <sz val="10"/>
            <color indexed="81"/>
            <rFont val="ＭＳ Ｐゴシック"/>
            <family val="3"/>
            <charset val="128"/>
          </rPr>
          <t>測定回数が複数回の場合は、平均値を入力する。
1回の場合は、その数値を入力する。
複数回分の測定結果からの平均値の算出にあたっては、
「ND」の場合は0を、定量下限値未満の場合は定量下限値の1/2の値を用いること。</t>
        </r>
      </text>
    </comment>
    <comment ref="FF5" authorId="1" shapeId="0" xr:uid="{00000000-0006-0000-0100-000023000000}">
      <text>
        <r>
          <rPr>
            <b/>
            <sz val="10"/>
            <color indexed="81"/>
            <rFont val="ＭＳ Ｐゴシック"/>
            <family val="3"/>
            <charset val="128"/>
          </rPr>
          <t>複数回測定している場合は、測定値の中の最大値を入力する。
一回しか測定していない場合はその数値を入力する。</t>
        </r>
      </text>
    </comment>
  </commentList>
</comments>
</file>

<file path=xl/sharedStrings.xml><?xml version="1.0" encoding="utf-8"?>
<sst xmlns="http://schemas.openxmlformats.org/spreadsheetml/2006/main" count="891" uniqueCount="721">
  <si>
    <t>記入者名</t>
  </si>
  <si>
    <t>役職</t>
  </si>
  <si>
    <t>氏名</t>
  </si>
  <si>
    <t>TEL</t>
  </si>
  <si>
    <t>メールアドレス</t>
  </si>
  <si>
    <t>1.設置者に関すること</t>
    <rPh sb="2" eb="5">
      <t>セッチシャ</t>
    </rPh>
    <rPh sb="6" eb="7">
      <t>カン</t>
    </rPh>
    <phoneticPr fontId="2"/>
  </si>
  <si>
    <t>　　設置者に関してお聞きします。</t>
    <rPh sb="2" eb="5">
      <t>セッチシャ</t>
    </rPh>
    <rPh sb="6" eb="7">
      <t>カン</t>
    </rPh>
    <rPh sb="10" eb="11">
      <t>キ</t>
    </rPh>
    <phoneticPr fontId="2"/>
  </si>
  <si>
    <t>2.施設の能力等に関すること</t>
    <rPh sb="2" eb="4">
      <t>シセツ</t>
    </rPh>
    <rPh sb="5" eb="7">
      <t>ノウリョク</t>
    </rPh>
    <rPh sb="7" eb="8">
      <t>トウ</t>
    </rPh>
    <rPh sb="9" eb="10">
      <t>カン</t>
    </rPh>
    <phoneticPr fontId="2"/>
  </si>
  <si>
    <t>　　施設の能力等に関してお聞きします。</t>
    <rPh sb="2" eb="4">
      <t>シセツ</t>
    </rPh>
    <rPh sb="5" eb="7">
      <t>ノウリョク</t>
    </rPh>
    <rPh sb="7" eb="8">
      <t>トウ</t>
    </rPh>
    <rPh sb="9" eb="10">
      <t>カン</t>
    </rPh>
    <rPh sb="13" eb="14">
      <t>キ</t>
    </rPh>
    <phoneticPr fontId="2"/>
  </si>
  <si>
    <t>・その他</t>
  </si>
  <si>
    <t>一般廃棄物の焼却施設</t>
  </si>
  <si>
    <t>汚泥の焼却施設（廃棄物処理法施行令第７条第３号）</t>
  </si>
  <si>
    <t>廃油の焼却施設（廃棄物処理法施行令第７条第５号）</t>
  </si>
  <si>
    <t>廃プラスチック類の焼却施設（廃棄物処理法施行令第７条第８号）</t>
  </si>
  <si>
    <t>水銀を含む汚泥のばい焼施設（廃棄物処理法施行令第７条第10号）</t>
  </si>
  <si>
    <t>その他の焼却施設（廃棄物処理法施行令第７条第13号の２）</t>
  </si>
  <si>
    <t>セメント工場</t>
  </si>
  <si>
    <t>製紙工場</t>
  </si>
  <si>
    <t>・焼却</t>
  </si>
  <si>
    <t>・ばい焼</t>
  </si>
  <si>
    <t>汚泥</t>
  </si>
  <si>
    <t>ｔ/ｈ</t>
  </si>
  <si>
    <t>廃油</t>
  </si>
  <si>
    <t>廃プラスチック類</t>
  </si>
  <si>
    <t>その他</t>
  </si>
  <si>
    <t>ｔ/d</t>
  </si>
  <si>
    <t>１時間当たりの
処理能力</t>
    <phoneticPr fontId="2"/>
  </si>
  <si>
    <r>
      <rPr>
        <b/>
        <sz val="16"/>
        <color rgb="FF000000"/>
        <rFont val="Meiryo UI"/>
        <family val="3"/>
        <charset val="128"/>
      </rPr>
      <t>1日当たりの処理能力</t>
    </r>
    <r>
      <rPr>
        <b/>
        <sz val="16"/>
        <color rgb="FF00B050"/>
        <rFont val="Meiryo UI"/>
        <family val="3"/>
        <charset val="128"/>
      </rPr>
      <t xml:space="preserve"> </t>
    </r>
    <r>
      <rPr>
        <b/>
        <sz val="11"/>
        <color rgb="FF000000"/>
        <rFont val="Meiryo UI"/>
        <family val="3"/>
        <charset val="128"/>
      </rPr>
      <t xml:space="preserve">
</t>
    </r>
    <r>
      <rPr>
        <sz val="11"/>
        <color rgb="FF000000"/>
        <rFont val="Meiryo UI"/>
        <family val="3"/>
        <charset val="128"/>
      </rPr>
      <t>施設としての処理能力(混焼した場合の処理能力)をご記入ください。メーカー等に問合わせても判らない場合は、空欄で結構です。</t>
    </r>
    <phoneticPr fontId="2"/>
  </si>
  <si>
    <t>時間</t>
  </si>
  <si>
    <t>日</t>
  </si>
  <si>
    <t>※その他の構造について記入してください。</t>
  </si>
  <si>
    <t>サイクロン</t>
  </si>
  <si>
    <t>電気集塵器（乾式）</t>
  </si>
  <si>
    <t>電気集塵器（湿式）</t>
  </si>
  <si>
    <t>バグフィルタ</t>
  </si>
  <si>
    <t>活性炭噴霧</t>
  </si>
  <si>
    <t>活性炭吸着塔</t>
  </si>
  <si>
    <t>ボイラー式</t>
  </si>
  <si>
    <t>生物処理</t>
  </si>
  <si>
    <t>凝集沈殿</t>
  </si>
  <si>
    <t>砂ろ過</t>
  </si>
  <si>
    <t>キレート処理</t>
  </si>
  <si>
    <t>活性炭吸着</t>
  </si>
  <si>
    <r>
      <t>m</t>
    </r>
    <r>
      <rPr>
        <vertAlign val="superscript"/>
        <sz val="16"/>
        <color theme="1"/>
        <rFont val="Meiryo UI"/>
        <family val="3"/>
        <charset val="128"/>
      </rPr>
      <t>2</t>
    </r>
    <phoneticPr fontId="2"/>
  </si>
  <si>
    <t>不適合の項目：</t>
  </si>
  <si>
    <t>適用除外理由：</t>
  </si>
  <si>
    <t>3．施設の稼働状況に関すること</t>
  </si>
  <si>
    <t>施設の稼働状況に関してお聞きします。</t>
  </si>
  <si>
    <t>供用年月日</t>
  </si>
  <si>
    <t>解体状況</t>
  </si>
  <si>
    <t>・一般廃棄物</t>
  </si>
  <si>
    <t>ｔ/年</t>
  </si>
  <si>
    <t xml:space="preserve">・汚泥 </t>
  </si>
  <si>
    <t>うち下水汚泥</t>
  </si>
  <si>
    <t>・廃油</t>
  </si>
  <si>
    <t>・廃プラスチック類</t>
  </si>
  <si>
    <t>・木くず</t>
  </si>
  <si>
    <t>うち感染性廃棄物</t>
  </si>
  <si>
    <t>未測定の理由</t>
  </si>
  <si>
    <t>平均値</t>
  </si>
  <si>
    <t>最大値</t>
  </si>
  <si>
    <t>基準</t>
  </si>
  <si>
    <t>基準値</t>
  </si>
  <si>
    <t>＊ 適用区分は、次の【ダイオキシン類基準値の適用区分】から該当するA～Fを記入。</t>
  </si>
  <si>
    <t>【ダイオキシン類基準値の適用区分】</t>
  </si>
  <si>
    <t>4t/h以上</t>
  </si>
  <si>
    <t>A</t>
  </si>
  <si>
    <t>D</t>
  </si>
  <si>
    <t>2t/h以上～4t/h未満</t>
  </si>
  <si>
    <t>B</t>
  </si>
  <si>
    <t>E</t>
  </si>
  <si>
    <t>2t/h未満</t>
  </si>
  <si>
    <t>C</t>
  </si>
  <si>
    <t>F</t>
  </si>
  <si>
    <t>１：新基準施設とは、平成９年12月２日以降に設置された産業廃棄物焼却炉のこと。</t>
  </si>
  <si>
    <t>２：旧基準施設とは、平成９年12月1日以前に設置された産業廃棄物焼却炉のこと。</t>
  </si>
  <si>
    <t>GJ</t>
  </si>
  <si>
    <t>※廃棄物以外の燃料総発熱量Fa＝化石燃料F1＋廃棄物燃料F2の関係となります。</t>
  </si>
  <si>
    <t>利用方法</t>
  </si>
  <si>
    <t>電力利用以外</t>
  </si>
  <si>
    <t>発電能力</t>
  </si>
  <si>
    <t>kW</t>
  </si>
  <si>
    <t>仕様値</t>
  </si>
  <si>
    <t>％</t>
  </si>
  <si>
    <t>実績値</t>
  </si>
  <si>
    <t>場内利用</t>
  </si>
  <si>
    <t>焼却施設で利用</t>
  </si>
  <si>
    <t>焼却施設以外で利用</t>
  </si>
  <si>
    <t>MWh</t>
  </si>
  <si>
    <t>場外利用</t>
  </si>
  <si>
    <t>合　計</t>
  </si>
  <si>
    <t>焼却施設の消費電力量</t>
  </si>
  <si>
    <t>計</t>
  </si>
  <si>
    <t>(27)-37</t>
  </si>
  <si>
    <t>ボイラーの蒸気条件</t>
  </si>
  <si>
    <t>温度</t>
  </si>
  <si>
    <t>℃</t>
  </si>
  <si>
    <t>圧力</t>
  </si>
  <si>
    <t>MPa</t>
  </si>
  <si>
    <t>トン/年</t>
  </si>
  <si>
    <t>タービン</t>
  </si>
  <si>
    <t>空気予熱器</t>
  </si>
  <si>
    <t>高圧復水器</t>
  </si>
  <si>
    <t>脱気器</t>
  </si>
  <si>
    <t>燃え殻</t>
  </si>
  <si>
    <t>トン</t>
  </si>
  <si>
    <t>ばいじん</t>
  </si>
  <si>
    <t>その他の具体的な内容:</t>
  </si>
  <si>
    <t>ng-TEQ/g</t>
  </si>
  <si>
    <t>mg/L</t>
  </si>
  <si>
    <t>備考</t>
  </si>
  <si>
    <t>以上で調査は終了です。御協力誠にありがとうございました。</t>
  </si>
  <si>
    <t>別表１</t>
  </si>
  <si>
    <t>毒性等価係数（WHO-TEF(2006)）</t>
  </si>
  <si>
    <t>a) ＰＣＤＤ＋ＰＣＤＦ</t>
  </si>
  <si>
    <t>異性体</t>
  </si>
  <si>
    <t>毒性等価係数（TEF）</t>
  </si>
  <si>
    <t xml:space="preserve">ＰＣＤＤ </t>
  </si>
  <si>
    <t xml:space="preserve"> 2,3,7,8-TCDD</t>
  </si>
  <si>
    <t xml:space="preserve"> 1,2,3,4,7,8-HxCDD0</t>
  </si>
  <si>
    <t xml:space="preserve"> 1,2,3,6,7,8-HxCDD</t>
  </si>
  <si>
    <t xml:space="preserve"> 1,2,3,7,8,9-HxCDD</t>
  </si>
  <si>
    <t xml:space="preserve"> 1,2,3,4,6,7,8-HpCDD</t>
  </si>
  <si>
    <t xml:space="preserve"> その他</t>
  </si>
  <si>
    <t>ＰＣＤＦ</t>
  </si>
  <si>
    <t xml:space="preserve"> 2,3,7,8-TCDF</t>
  </si>
  <si>
    <t xml:space="preserve"> 1,2,3,7,8-PeCDF</t>
  </si>
  <si>
    <t xml:space="preserve"> 2,3,4,7,8-PeCDF</t>
  </si>
  <si>
    <t xml:space="preserve"> 1,2,3,4,7,8-HxCDF</t>
  </si>
  <si>
    <t xml:space="preserve"> 1,2,3,6,7,8-HxCDF</t>
  </si>
  <si>
    <t xml:space="preserve"> 1,2,3,7,8,9-HxCDF</t>
  </si>
  <si>
    <t xml:space="preserve"> 2,3,4,6,7,8-HxCDF</t>
  </si>
  <si>
    <t xml:space="preserve"> 1,2,3,4,6,7,8-HpCDF</t>
  </si>
  <si>
    <t xml:space="preserve"> 1,2,3,4,7,8,9-HpCDF</t>
  </si>
  <si>
    <t>b) コプラナーＰＣＢ</t>
  </si>
  <si>
    <t>3,4,4',5-TCB</t>
  </si>
  <si>
    <t>3,3',4,4'-TCB</t>
  </si>
  <si>
    <t>3,3',4,4',5-PeCB</t>
  </si>
  <si>
    <t>3,3',4,4',5,5'-HxCB</t>
  </si>
  <si>
    <t>2',3,4,4',5-PeCB</t>
  </si>
  <si>
    <t>2,3',4,4',5-PeCB</t>
  </si>
  <si>
    <t>2,3,3',4,4'-PeCB</t>
  </si>
  <si>
    <t>2,3,4,4',5-PeCB</t>
  </si>
  <si>
    <t>2,3',4,4',5,5'-HxCB</t>
  </si>
  <si>
    <t>2,3,3',4,4',5-HxCB</t>
  </si>
  <si>
    <t>2,3,3',4,4',5'-HxCB</t>
  </si>
  <si>
    <t>2,3,3',4,4',5,5'-HpCB</t>
  </si>
  <si>
    <t>別表２　　余熱利用の形態の整理</t>
  </si>
  <si>
    <t>エネルギー源</t>
  </si>
  <si>
    <t>エネルギー変換方式</t>
  </si>
  <si>
    <t>(例)</t>
  </si>
  <si>
    <t>一次変換</t>
  </si>
  <si>
    <t>一次媒体</t>
  </si>
  <si>
    <t>二次変換</t>
  </si>
  <si>
    <t>二次媒体</t>
  </si>
  <si>
    <t>廃熱ボイラ</t>
  </si>
  <si>
    <t>蒸気</t>
  </si>
  <si>
    <t>蒸気タービン</t>
  </si>
  <si>
    <t>電気</t>
  </si>
  <si>
    <t>(動力)</t>
  </si>
  <si>
    <t>補機駆動(ファン・ポンプなど)</t>
  </si>
  <si>
    <t>温水</t>
  </si>
  <si>
    <t>濃縮熱源、暖房熱源、給湯熱源</t>
  </si>
  <si>
    <t>空気</t>
  </si>
  <si>
    <t>燃焼空気、乾燥熱源</t>
  </si>
  <si>
    <t>冷水</t>
  </si>
  <si>
    <t>冷房熱源</t>
  </si>
  <si>
    <t>乾燥熱源、暖房熱源</t>
  </si>
  <si>
    <t>燃焼空気、乾燥熱源、暖房熱源</t>
  </si>
  <si>
    <t>熱交換器(ガス-対象物)</t>
  </si>
  <si>
    <t>濃縮熱源、乾燥熱源</t>
  </si>
  <si>
    <t>(燃焼ガス直接利用)</t>
  </si>
  <si>
    <t>乾燥熱源</t>
  </si>
  <si>
    <t>・余熱利用の分類</t>
  </si>
  <si>
    <t>大分類</t>
  </si>
  <si>
    <t>小分類</t>
  </si>
  <si>
    <t>具体的利用方法</t>
  </si>
  <si>
    <t>電力利用</t>
  </si>
  <si>
    <t>蒸気タービン発電機等による発電</t>
  </si>
  <si>
    <t>電力以外の利用方法</t>
  </si>
  <si>
    <t>(H1)循環利用</t>
  </si>
  <si>
    <t>燃焼用の空気予熱、ボイラー給水加熱器、脱気器、スートブロワ等</t>
  </si>
  <si>
    <t>焼却炉やボイラーへの入熱となるもの</t>
  </si>
  <si>
    <t>(H2)再加熱利用</t>
  </si>
  <si>
    <t>白煙防止・脱硝等用の排ガス再加熱</t>
  </si>
  <si>
    <t>焼却施設への入熱とならないもの</t>
  </si>
  <si>
    <t>(H3)プロセス利用</t>
  </si>
  <si>
    <t>汚泥・紙・木材等の乾燥、タンク加温、材料加熱、発酵用熱源、濃縮・脱水、誘引通風機・ボイラー給水ポンプ等の補機駆動等</t>
  </si>
  <si>
    <t>上記H1,H2以外で、主に生産用・処理用に利用されるもの)</t>
  </si>
  <si>
    <t>(H4)生活利用等</t>
  </si>
  <si>
    <t>給湯、冷暖房、温水プール、ロードヒーティング、暖房・給湯用熱輸送等</t>
  </si>
  <si>
    <t>上記H1,H2,H3以外の余熱利用</t>
  </si>
  <si>
    <r>
      <t>ng-TEQ/m</t>
    </r>
    <r>
      <rPr>
        <vertAlign val="superscript"/>
        <sz val="16"/>
        <color rgb="FF000000"/>
        <rFont val="Meiryo UI"/>
        <family val="3"/>
        <charset val="128"/>
      </rPr>
      <t>3</t>
    </r>
    <r>
      <rPr>
        <sz val="16"/>
        <color rgb="FF000000"/>
        <rFont val="Meiryo UI"/>
        <family val="3"/>
        <charset val="128"/>
      </rPr>
      <t>N</t>
    </r>
  </si>
  <si>
    <t>適用区分(＊)</t>
  </si>
  <si>
    <r>
      <t>新基準施設</t>
    </r>
    <r>
      <rPr>
        <vertAlign val="superscript"/>
        <sz val="16"/>
        <color rgb="FF000000"/>
        <rFont val="Meiryo UI"/>
        <family val="3"/>
        <charset val="128"/>
      </rPr>
      <t>１</t>
    </r>
    <r>
      <rPr>
        <sz val="16"/>
        <color rgb="FF000000"/>
        <rFont val="Meiryo UI"/>
        <family val="3"/>
        <charset val="128"/>
      </rPr>
      <t>の基準</t>
    </r>
  </si>
  <si>
    <r>
      <t>旧基準施設</t>
    </r>
    <r>
      <rPr>
        <vertAlign val="superscript"/>
        <sz val="16"/>
        <color rgb="FF000000"/>
        <rFont val="Meiryo UI"/>
        <family val="3"/>
        <charset val="128"/>
      </rPr>
      <t>２</t>
    </r>
    <r>
      <rPr>
        <sz val="16"/>
        <color rgb="FF000000"/>
        <rFont val="Meiryo UI"/>
        <family val="3"/>
        <charset val="128"/>
      </rPr>
      <t>の基準</t>
    </r>
  </si>
  <si>
    <r>
      <t>0.1ng-TEQ/m</t>
    </r>
    <r>
      <rPr>
        <vertAlign val="superscript"/>
        <sz val="16"/>
        <color rgb="FF000000"/>
        <rFont val="Meiryo UI"/>
        <family val="3"/>
        <charset val="128"/>
      </rPr>
      <t>３</t>
    </r>
    <r>
      <rPr>
        <sz val="16"/>
        <color rgb="FF000000"/>
        <rFont val="Meiryo UI"/>
        <family val="3"/>
        <charset val="128"/>
      </rPr>
      <t>N</t>
    </r>
  </si>
  <si>
    <r>
      <t>1ng-TEQ/m</t>
    </r>
    <r>
      <rPr>
        <vertAlign val="superscript"/>
        <sz val="16"/>
        <color rgb="FF000000"/>
        <rFont val="Meiryo UI"/>
        <family val="3"/>
        <charset val="128"/>
      </rPr>
      <t>３</t>
    </r>
    <r>
      <rPr>
        <sz val="16"/>
        <color rgb="FF000000"/>
        <rFont val="Meiryo UI"/>
        <family val="3"/>
        <charset val="128"/>
      </rPr>
      <t>N</t>
    </r>
  </si>
  <si>
    <r>
      <t>5ng-TEQ/m</t>
    </r>
    <r>
      <rPr>
        <vertAlign val="superscript"/>
        <sz val="16"/>
        <color rgb="FF000000"/>
        <rFont val="Meiryo UI"/>
        <family val="3"/>
        <charset val="128"/>
      </rPr>
      <t>３</t>
    </r>
    <r>
      <rPr>
        <sz val="16"/>
        <color rgb="FF000000"/>
        <rFont val="Meiryo UI"/>
        <family val="3"/>
        <charset val="128"/>
      </rPr>
      <t>N</t>
    </r>
  </si>
  <si>
    <r>
      <t>10ng-TEQ/m</t>
    </r>
    <r>
      <rPr>
        <vertAlign val="superscript"/>
        <sz val="16"/>
        <color rgb="FF000000"/>
        <rFont val="Meiryo UI"/>
        <family val="3"/>
        <charset val="128"/>
      </rPr>
      <t>３</t>
    </r>
    <r>
      <rPr>
        <sz val="16"/>
        <color rgb="FF000000"/>
        <rFont val="Meiryo UI"/>
        <family val="3"/>
        <charset val="128"/>
      </rPr>
      <t>N</t>
    </r>
  </si>
  <si>
    <r>
      <t>電力利用</t>
    </r>
    <r>
      <rPr>
        <sz val="16"/>
        <color rgb="FF000000"/>
        <rFont val="Meiryo UI"/>
        <family val="3"/>
        <charset val="128"/>
      </rPr>
      <t>(発電している)</t>
    </r>
  </si>
  <si>
    <t>平均値 </t>
  </si>
  <si>
    <r>
      <t xml:space="preserve"> </t>
    </r>
    <r>
      <rPr>
        <sz val="16"/>
        <color rgb="FF000000"/>
        <rFont val="Meiryo UI"/>
        <family val="3"/>
        <charset val="128"/>
      </rPr>
      <t>1,2,3,7,8-PeCDD</t>
    </r>
  </si>
  <si>
    <r>
      <t xml:space="preserve"> </t>
    </r>
    <r>
      <rPr>
        <sz val="16"/>
        <color rgb="FF000000"/>
        <rFont val="Meiryo UI"/>
        <family val="3"/>
        <charset val="128"/>
      </rPr>
      <t>1,2,3,4,6,7,8,9-OCDD</t>
    </r>
  </si>
  <si>
    <r>
      <t xml:space="preserve"> </t>
    </r>
    <r>
      <rPr>
        <sz val="16"/>
        <color rgb="FF000000"/>
        <rFont val="Meiryo UI"/>
        <family val="3"/>
        <charset val="128"/>
      </rPr>
      <t>1,2,3,4,6,7,8,9-OCDF</t>
    </r>
  </si>
  <si>
    <r>
      <t xml:space="preserve">GJ
</t>
    </r>
    <r>
      <rPr>
        <sz val="9"/>
        <color rgb="FF000000"/>
        <rFont val="Meiryo UI"/>
        <family val="3"/>
        <charset val="128"/>
      </rPr>
      <t>ギガジュール</t>
    </r>
    <phoneticPr fontId="2"/>
  </si>
  <si>
    <t>＊ 特定産業廃棄物焼却施設：平成９年12月１日改正令の施行に伴い、それまで、許可対象処理能力未満の小規模能力であったため許可対象施設ではなかったが、新たに焼却施設として許可対象施設となった施設</t>
    <phoneticPr fontId="2"/>
  </si>
  <si>
    <t>（売電等）</t>
    <phoneticPr fontId="2"/>
  </si>
  <si>
    <t>MWh:E</t>
    <phoneticPr fontId="2"/>
  </si>
  <si>
    <t>利用先</t>
    <rPh sb="0" eb="2">
      <t>リヨウ</t>
    </rPh>
    <rPh sb="2" eb="3">
      <t>サキ</t>
    </rPh>
    <phoneticPr fontId="2"/>
  </si>
  <si>
    <t>ノンオルト体
 (Non-ortho)</t>
    <phoneticPr fontId="2"/>
  </si>
  <si>
    <t>モノオルト体
(Mono-ortho)</t>
    <phoneticPr fontId="2"/>
  </si>
  <si>
    <t>廃棄物焼却
廃熱
(燃焼ガス)</t>
    <phoneticPr fontId="2"/>
  </si>
  <si>
    <t>うち、用途別
(送付先の機器別)
の年間蒸気利用量</t>
    <phoneticPr fontId="2"/>
  </si>
  <si>
    <t>熱交換器(蒸気-水)</t>
    <phoneticPr fontId="2"/>
  </si>
  <si>
    <t>熱交換器(蒸気-空気)</t>
    <phoneticPr fontId="2"/>
  </si>
  <si>
    <t>吸収式冷凍機
(蒸気駆動式)</t>
    <phoneticPr fontId="2"/>
  </si>
  <si>
    <t>熱交換器
(ガス-空気)</t>
    <phoneticPr fontId="2"/>
  </si>
  <si>
    <t>熱交換器
(ガス-水)</t>
    <phoneticPr fontId="2"/>
  </si>
  <si>
    <t>熱交換器
(空気-水)</t>
    <phoneticPr fontId="2"/>
  </si>
  <si>
    <t>電力利用(所内動力・場外送電)</t>
    <phoneticPr fontId="2"/>
  </si>
  <si>
    <t>自治体番号</t>
    <rPh sb="0" eb="3">
      <t>ジチタイ</t>
    </rPh>
    <rPh sb="3" eb="5">
      <t>バンゴウ</t>
    </rPh>
    <phoneticPr fontId="24"/>
  </si>
  <si>
    <t>自 治 体 名</t>
    <rPh sb="0" eb="1">
      <t>ジ</t>
    </rPh>
    <rPh sb="2" eb="3">
      <t>オサム</t>
    </rPh>
    <rPh sb="4" eb="5">
      <t>カラダ</t>
    </rPh>
    <rPh sb="6" eb="7">
      <t>メイ</t>
    </rPh>
    <phoneticPr fontId="24"/>
  </si>
  <si>
    <t>施 設 番 号</t>
    <phoneticPr fontId="24"/>
  </si>
  <si>
    <t>炉　番　号</t>
    <rPh sb="0" eb="1">
      <t>ロ</t>
    </rPh>
    <rPh sb="2" eb="3">
      <t>バン</t>
    </rPh>
    <rPh sb="4" eb="5">
      <t>ゴウ</t>
    </rPh>
    <phoneticPr fontId="25"/>
  </si>
  <si>
    <t>設置許可
(届出)
年月日
(西暦/月/日)</t>
    <phoneticPr fontId="24"/>
  </si>
  <si>
    <t>使用開始
年月日
(西暦/月/日)</t>
    <phoneticPr fontId="24"/>
  </si>
  <si>
    <t>設置者区分</t>
    <phoneticPr fontId="24"/>
  </si>
  <si>
    <t>施設の種類</t>
    <phoneticPr fontId="24"/>
  </si>
  <si>
    <t>処理能力</t>
    <rPh sb="0" eb="2">
      <t>ショリ</t>
    </rPh>
    <rPh sb="2" eb="4">
      <t>ノウリョク</t>
    </rPh>
    <phoneticPr fontId="25"/>
  </si>
  <si>
    <t>稼働
時間
(h/日)</t>
    <rPh sb="0" eb="2">
      <t>カドウ</t>
    </rPh>
    <rPh sb="4" eb="6">
      <t>ジカン</t>
    </rPh>
    <rPh sb="11" eb="12">
      <t>ニチ</t>
    </rPh>
    <phoneticPr fontId="24"/>
  </si>
  <si>
    <t>稼働
実績
日数
(日/年)</t>
    <rPh sb="0" eb="2">
      <t>カドウ</t>
    </rPh>
    <rPh sb="3" eb="5">
      <t>ジッセキ</t>
    </rPh>
    <rPh sb="6" eb="8">
      <t>ニッスウ</t>
    </rPh>
    <phoneticPr fontId="24"/>
  </si>
  <si>
    <t>焼却方式</t>
    <phoneticPr fontId="24"/>
  </si>
  <si>
    <t>焼却炉の構造</t>
    <phoneticPr fontId="24"/>
  </si>
  <si>
    <t>二次燃焼バーナー</t>
    <phoneticPr fontId="24"/>
  </si>
  <si>
    <t>排ガス処理設備</t>
    <phoneticPr fontId="25"/>
  </si>
  <si>
    <t>燃焼ガス冷却設備</t>
    <phoneticPr fontId="25"/>
  </si>
  <si>
    <t>排水処理設備</t>
    <phoneticPr fontId="25"/>
  </si>
  <si>
    <t>構造基準・維持管理基準の適合状況
（調査対象期間最終日時点）</t>
    <rPh sb="5" eb="7">
      <t>イジ</t>
    </rPh>
    <rPh sb="7" eb="9">
      <t>カンリ</t>
    </rPh>
    <rPh sb="9" eb="11">
      <t>キジュン</t>
    </rPh>
    <rPh sb="18" eb="20">
      <t>チョウサ</t>
    </rPh>
    <rPh sb="20" eb="22">
      <t>タイショウ</t>
    </rPh>
    <rPh sb="22" eb="24">
      <t>キカン</t>
    </rPh>
    <rPh sb="24" eb="27">
      <t>サイシュウビ</t>
    </rPh>
    <rPh sb="27" eb="29">
      <t>ジテン</t>
    </rPh>
    <phoneticPr fontId="24"/>
  </si>
  <si>
    <t>現基準施設、旧基準施設、特定等の区分及び稼働状況</t>
    <rPh sb="0" eb="1">
      <t>ゲン</t>
    </rPh>
    <rPh sb="1" eb="3">
      <t>キジュン</t>
    </rPh>
    <rPh sb="3" eb="5">
      <t>シセツ</t>
    </rPh>
    <rPh sb="6" eb="9">
      <t>キュウキジュン</t>
    </rPh>
    <rPh sb="9" eb="11">
      <t>シセツ</t>
    </rPh>
    <phoneticPr fontId="25"/>
  </si>
  <si>
    <t>年間の焼却量（トン／年）　　※調査対象期間の焼却実績</t>
    <rPh sb="0" eb="2">
      <t>ネンカン</t>
    </rPh>
    <rPh sb="3" eb="6">
      <t>ショウキャクリョウ</t>
    </rPh>
    <rPh sb="10" eb="11">
      <t>ネン</t>
    </rPh>
    <rPh sb="15" eb="17">
      <t>チョウサ</t>
    </rPh>
    <rPh sb="17" eb="19">
      <t>タイショウ</t>
    </rPh>
    <rPh sb="19" eb="21">
      <t>キカン</t>
    </rPh>
    <rPh sb="21" eb="23">
      <t>ショウキャク</t>
    </rPh>
    <rPh sb="23" eb="25">
      <t>ジッセキ</t>
    </rPh>
    <phoneticPr fontId="25"/>
  </si>
  <si>
    <t>排ガス中のダイオキシン濃度基準超過の場合の対応状況等</t>
    <rPh sb="0" eb="1">
      <t>ハイ</t>
    </rPh>
    <rPh sb="3" eb="4">
      <t>チュウ</t>
    </rPh>
    <rPh sb="11" eb="13">
      <t>ノウド</t>
    </rPh>
    <rPh sb="13" eb="15">
      <t>キジュン</t>
    </rPh>
    <rPh sb="15" eb="17">
      <t>チョウカ</t>
    </rPh>
    <rPh sb="18" eb="20">
      <t>バアイ</t>
    </rPh>
    <rPh sb="21" eb="23">
      <t>タイオウ</t>
    </rPh>
    <rPh sb="23" eb="25">
      <t>ジョウキョウ</t>
    </rPh>
    <rPh sb="25" eb="26">
      <t>トウ</t>
    </rPh>
    <phoneticPr fontId="25"/>
  </si>
  <si>
    <t>余熱利用の状況</t>
    <phoneticPr fontId="25"/>
  </si>
  <si>
    <t>焼却残さの排出量（トン/年）</t>
    <rPh sb="2" eb="3">
      <t>ザン</t>
    </rPh>
    <rPh sb="12" eb="13">
      <t>ネン</t>
    </rPh>
    <phoneticPr fontId="25"/>
  </si>
  <si>
    <t>焼却残さ中等のダイオキシン類濃度(ng-TEQ/g)</t>
    <rPh sb="0" eb="2">
      <t>ショウキャク</t>
    </rPh>
    <rPh sb="2" eb="3">
      <t>ザン</t>
    </rPh>
    <rPh sb="4" eb="5">
      <t>ナカ</t>
    </rPh>
    <rPh sb="5" eb="6">
      <t>トウ</t>
    </rPh>
    <phoneticPr fontId="24"/>
  </si>
  <si>
    <t>焼却残さ中の水銀濃度（溶出量）</t>
    <rPh sb="2" eb="3">
      <t>ザン</t>
    </rPh>
    <rPh sb="4" eb="5">
      <t>チュウ</t>
    </rPh>
    <rPh sb="13" eb="14">
      <t>リョウ</t>
    </rPh>
    <phoneticPr fontId="24"/>
  </si>
  <si>
    <t>備考</t>
    <rPh sb="0" eb="2">
      <t>ビコウ</t>
    </rPh>
    <phoneticPr fontId="24"/>
  </si>
  <si>
    <t>設置者名</t>
  </si>
  <si>
    <t>施設名</t>
  </si>
  <si>
    <t>設置場所</t>
  </si>
  <si>
    <t>一廃処理施設</t>
    <rPh sb="0" eb="1">
      <t>イチ</t>
    </rPh>
    <rPh sb="1" eb="2">
      <t>ハイ</t>
    </rPh>
    <rPh sb="2" eb="4">
      <t>ショリ</t>
    </rPh>
    <rPh sb="4" eb="6">
      <t>シセツ</t>
    </rPh>
    <phoneticPr fontId="25"/>
  </si>
  <si>
    <t>産廃処理施設</t>
    <rPh sb="0" eb="1">
      <t>サンギョウ</t>
    </rPh>
    <rPh sb="1" eb="2">
      <t>ハイキブツ</t>
    </rPh>
    <rPh sb="2" eb="4">
      <t>ショリ</t>
    </rPh>
    <rPh sb="4" eb="6">
      <t>シセツ</t>
    </rPh>
    <phoneticPr fontId="25"/>
  </si>
  <si>
    <t>セメント工場</t>
    <rPh sb="4" eb="6">
      <t>コウジョウ</t>
    </rPh>
    <phoneticPr fontId="25"/>
  </si>
  <si>
    <t>製紙工場</t>
    <rPh sb="0" eb="2">
      <t>セイシ</t>
    </rPh>
    <rPh sb="2" eb="4">
      <t>コウジョウ</t>
    </rPh>
    <phoneticPr fontId="25"/>
  </si>
  <si>
    <t>水銀特定有害</t>
    <rPh sb="0" eb="2">
      <t>スイギン</t>
    </rPh>
    <rPh sb="2" eb="4">
      <t>トクテイ</t>
    </rPh>
    <rPh sb="4" eb="6">
      <t>ユウガイ</t>
    </rPh>
    <phoneticPr fontId="24"/>
  </si>
  <si>
    <t>時間当たり処理能力（ｔ/ｈ）</t>
    <rPh sb="0" eb="2">
      <t>ジカン</t>
    </rPh>
    <rPh sb="2" eb="3">
      <t>ア</t>
    </rPh>
    <rPh sb="5" eb="6">
      <t>ショ</t>
    </rPh>
    <rPh sb="6" eb="7">
      <t>リ</t>
    </rPh>
    <rPh sb="7" eb="9">
      <t>ノウリョク</t>
    </rPh>
    <phoneticPr fontId="24"/>
  </si>
  <si>
    <t>固 定 床 炉</t>
    <rPh sb="4" eb="5">
      <t>ユカ</t>
    </rPh>
    <rPh sb="6" eb="7">
      <t>ロ</t>
    </rPh>
    <phoneticPr fontId="25"/>
  </si>
  <si>
    <t>ロータリーキルン</t>
    <phoneticPr fontId="25"/>
  </si>
  <si>
    <t>流 動 床 炉</t>
    <rPh sb="4" eb="5">
      <t>ユカ</t>
    </rPh>
    <rPh sb="6" eb="7">
      <t>ロ</t>
    </rPh>
    <phoneticPr fontId="25"/>
  </si>
  <si>
    <t>ストーカ炉</t>
    <rPh sb="4" eb="5">
      <t>ロ</t>
    </rPh>
    <phoneticPr fontId="25"/>
  </si>
  <si>
    <t>多　段　炉</t>
    <rPh sb="0" eb="1">
      <t>タ</t>
    </rPh>
    <rPh sb="2" eb="3">
      <t>ダン</t>
    </rPh>
    <rPh sb="4" eb="5">
      <t>ロ</t>
    </rPh>
    <phoneticPr fontId="25"/>
  </si>
  <si>
    <t>廃液蒸発炉</t>
    <rPh sb="2" eb="4">
      <t>ジョウハツ</t>
    </rPh>
    <rPh sb="4" eb="5">
      <t>ロ</t>
    </rPh>
    <phoneticPr fontId="25"/>
  </si>
  <si>
    <t>乾留ガス化燃焼炉</t>
    <rPh sb="4" eb="5">
      <t>カ</t>
    </rPh>
    <rPh sb="5" eb="7">
      <t>ネンショウ</t>
    </rPh>
    <rPh sb="7" eb="8">
      <t>ロ</t>
    </rPh>
    <phoneticPr fontId="25"/>
  </si>
  <si>
    <t>ロータリーキルン＆
ストーカ炉</t>
    <rPh sb="14" eb="15">
      <t>ロ</t>
    </rPh>
    <phoneticPr fontId="25"/>
  </si>
  <si>
    <t>その他</t>
    <rPh sb="2" eb="3">
      <t>タ</t>
    </rPh>
    <phoneticPr fontId="25"/>
  </si>
  <si>
    <t>処理方式</t>
    <rPh sb="0" eb="2">
      <t>ショリ</t>
    </rPh>
    <rPh sb="2" eb="4">
      <t>ホウシキ</t>
    </rPh>
    <phoneticPr fontId="24"/>
  </si>
  <si>
    <t>燃焼ガス冷却設備の有無</t>
    <rPh sb="6" eb="8">
      <t>セツビ</t>
    </rPh>
    <rPh sb="9" eb="11">
      <t>ウム</t>
    </rPh>
    <phoneticPr fontId="24"/>
  </si>
  <si>
    <t>冷却方式</t>
    <rPh sb="0" eb="2">
      <t>レイキャク</t>
    </rPh>
    <rPh sb="2" eb="4">
      <t>ホウシキ</t>
    </rPh>
    <phoneticPr fontId="24"/>
  </si>
  <si>
    <t>排水処理設備
の有無</t>
    <rPh sb="4" eb="6">
      <t>セツビ</t>
    </rPh>
    <rPh sb="8" eb="10">
      <t>ウム</t>
    </rPh>
    <phoneticPr fontId="24"/>
  </si>
  <si>
    <t>処理方式</t>
  </si>
  <si>
    <t>現基準施設、旧基準施設、
特定等の区分</t>
    <rPh sb="0" eb="1">
      <t>ゲン</t>
    </rPh>
    <rPh sb="1" eb="3">
      <t>キジュン</t>
    </rPh>
    <rPh sb="3" eb="5">
      <t>シセツ</t>
    </rPh>
    <rPh sb="6" eb="9">
      <t>キュウキジュン</t>
    </rPh>
    <rPh sb="9" eb="11">
      <t>シセツ</t>
    </rPh>
    <rPh sb="13" eb="15">
      <t>トクテイ</t>
    </rPh>
    <phoneticPr fontId="24"/>
  </si>
  <si>
    <t>稼働状況（調査対象期間最終日時点）</t>
    <rPh sb="5" eb="7">
      <t>チョウサ</t>
    </rPh>
    <rPh sb="7" eb="9">
      <t>タイショウ</t>
    </rPh>
    <rPh sb="9" eb="11">
      <t>キカン</t>
    </rPh>
    <rPh sb="11" eb="14">
      <t>サイシュウビ</t>
    </rPh>
    <rPh sb="14" eb="16">
      <t>ジテン</t>
    </rPh>
    <phoneticPr fontId="25"/>
  </si>
  <si>
    <t>調査対象期間
新規供用</t>
    <rPh sb="0" eb="2">
      <t>チョウサ</t>
    </rPh>
    <rPh sb="2" eb="4">
      <t>タイショウ</t>
    </rPh>
    <rPh sb="4" eb="6">
      <t>キカン</t>
    </rPh>
    <phoneticPr fontId="24"/>
  </si>
  <si>
    <t>廃止施設状況（調査対象期間最終日時点）</t>
    <rPh sb="0" eb="2">
      <t>ハイシ</t>
    </rPh>
    <rPh sb="2" eb="4">
      <t>シセツ</t>
    </rPh>
    <rPh sb="7" eb="9">
      <t>チョウサ</t>
    </rPh>
    <rPh sb="9" eb="11">
      <t>タイショウ</t>
    </rPh>
    <rPh sb="11" eb="13">
      <t>キカン</t>
    </rPh>
    <rPh sb="13" eb="16">
      <t>サイシュウビジョウキョウ</t>
    </rPh>
    <rPh sb="16" eb="18">
      <t>ジテン</t>
    </rPh>
    <phoneticPr fontId="24"/>
  </si>
  <si>
    <t>汚　泥</t>
    <rPh sb="0" eb="1">
      <t>キタナ</t>
    </rPh>
    <rPh sb="2" eb="3">
      <t>ドロ</t>
    </rPh>
    <phoneticPr fontId="25"/>
  </si>
  <si>
    <t>測定の有無</t>
    <phoneticPr fontId="24"/>
  </si>
  <si>
    <t>未測定の理由</t>
    <rPh sb="0" eb="1">
      <t>ミ</t>
    </rPh>
    <rPh sb="1" eb="3">
      <t>ソクテイ</t>
    </rPh>
    <rPh sb="4" eb="6">
      <t>リユウ</t>
    </rPh>
    <phoneticPr fontId="24"/>
  </si>
  <si>
    <t>測定値
(TEF2006)
PCDD/PCDF+Co-PCB</t>
    <phoneticPr fontId="24"/>
  </si>
  <si>
    <t>基準</t>
    <rPh sb="0" eb="2">
      <t>キジュン</t>
    </rPh>
    <phoneticPr fontId="24"/>
  </si>
  <si>
    <t>基準超過の有無</t>
    <rPh sb="0" eb="2">
      <t>キジュン</t>
    </rPh>
    <rPh sb="2" eb="4">
      <t>チョウカ</t>
    </rPh>
    <rPh sb="5" eb="7">
      <t>ウム</t>
    </rPh>
    <phoneticPr fontId="24"/>
  </si>
  <si>
    <t>基準超過判明後の対応状況</t>
    <rPh sb="0" eb="2">
      <t>キジュン</t>
    </rPh>
    <rPh sb="2" eb="4">
      <t>チョウカ</t>
    </rPh>
    <rPh sb="4" eb="6">
      <t>ハンメイ</t>
    </rPh>
    <rPh sb="6" eb="7">
      <t>ゴ</t>
    </rPh>
    <phoneticPr fontId="25"/>
  </si>
  <si>
    <t>①余熱利用のための
設備設置の有無　</t>
    <rPh sb="1" eb="3">
      <t>ヨネツ</t>
    </rPh>
    <rPh sb="3" eb="5">
      <t>リヨウ</t>
    </rPh>
    <rPh sb="10" eb="12">
      <t>セツビ</t>
    </rPh>
    <rPh sb="12" eb="14">
      <t>セッチ</t>
    </rPh>
    <rPh sb="15" eb="17">
      <t>ウム</t>
    </rPh>
    <phoneticPr fontId="24"/>
  </si>
  <si>
    <t>入熱量</t>
    <rPh sb="0" eb="2">
      <t>ニュウネツ</t>
    </rPh>
    <rPh sb="2" eb="3">
      <t>リョウ</t>
    </rPh>
    <phoneticPr fontId="24"/>
  </si>
  <si>
    <t>利用方法
　（1.場内利用のみ、2.場外のみ 、3.場内及び場外の利用 を利用項目該当欄に記入）</t>
    <rPh sb="0" eb="2">
      <t>リヨウ</t>
    </rPh>
    <rPh sb="2" eb="4">
      <t>ホウホウ</t>
    </rPh>
    <rPh sb="9" eb="11">
      <t>ジョウナイ</t>
    </rPh>
    <rPh sb="11" eb="13">
      <t>リヨウ</t>
    </rPh>
    <rPh sb="18" eb="20">
      <t>ジョウガイ</t>
    </rPh>
    <rPh sb="26" eb="27">
      <t>ジョウ</t>
    </rPh>
    <rPh sb="28" eb="29">
      <t>オヨ</t>
    </rPh>
    <rPh sb="30" eb="32">
      <t>ジョウガイ</t>
    </rPh>
    <rPh sb="33" eb="35">
      <t>リヨウ</t>
    </rPh>
    <rPh sb="37" eb="39">
      <t>リヨウ</t>
    </rPh>
    <rPh sb="39" eb="41">
      <t>コウモク</t>
    </rPh>
    <rPh sb="41" eb="43">
      <t>ガイトウ</t>
    </rPh>
    <rPh sb="43" eb="44">
      <t>ラン</t>
    </rPh>
    <rPh sb="45" eb="47">
      <t>キニュウ</t>
    </rPh>
    <phoneticPr fontId="25"/>
  </si>
  <si>
    <t>⑥　電力利用</t>
    <rPh sb="2" eb="4">
      <t>デンリョク</t>
    </rPh>
    <rPh sb="4" eb="6">
      <t>リヨウ</t>
    </rPh>
    <phoneticPr fontId="24"/>
  </si>
  <si>
    <t>⑦　電力利用以外の利用方法（実績値）</t>
    <rPh sb="2" eb="4">
      <t>デンリョク</t>
    </rPh>
    <rPh sb="4" eb="6">
      <t>リヨウ</t>
    </rPh>
    <rPh sb="6" eb="8">
      <t>イガイ</t>
    </rPh>
    <rPh sb="9" eb="11">
      <t>リヨウ</t>
    </rPh>
    <rPh sb="11" eb="13">
      <t>ホウホウ</t>
    </rPh>
    <rPh sb="14" eb="16">
      <t>ジッセキ</t>
    </rPh>
    <rPh sb="16" eb="17">
      <t>チ</t>
    </rPh>
    <phoneticPr fontId="25"/>
  </si>
  <si>
    <t>調査対象期間の利用先別実績（GJ）</t>
    <rPh sb="0" eb="2">
      <t>チョウサ</t>
    </rPh>
    <rPh sb="2" eb="4">
      <t>タイショウ</t>
    </rPh>
    <rPh sb="4" eb="6">
      <t>キカン</t>
    </rPh>
    <rPh sb="7" eb="10">
      <t>リヨウサキ</t>
    </rPh>
    <rPh sb="10" eb="11">
      <t>ベツ</t>
    </rPh>
    <rPh sb="11" eb="13">
      <t>ジッセキ</t>
    </rPh>
    <phoneticPr fontId="25"/>
  </si>
  <si>
    <t>⑧　ボイラーの蒸気条件と年間蒸気発生量</t>
    <phoneticPr fontId="25"/>
  </si>
  <si>
    <t>⑨
熱回収率
実績値
(%)</t>
    <phoneticPr fontId="24"/>
  </si>
  <si>
    <t>調査対象期間中の排出量（トン/年）</t>
    <rPh sb="0" eb="2">
      <t>チョウサ</t>
    </rPh>
    <rPh sb="2" eb="4">
      <t>タイショウ</t>
    </rPh>
    <rPh sb="4" eb="6">
      <t>キカン</t>
    </rPh>
    <rPh sb="6" eb="7">
      <t>チュウ</t>
    </rPh>
    <rPh sb="8" eb="10">
      <t>ハイシュツ</t>
    </rPh>
    <rPh sb="10" eb="11">
      <t>リョウ</t>
    </rPh>
    <rPh sb="15" eb="16">
      <t>ネン</t>
    </rPh>
    <phoneticPr fontId="24"/>
  </si>
  <si>
    <t>燃え殻</t>
    <rPh sb="0" eb="1">
      <t>モ</t>
    </rPh>
    <rPh sb="2" eb="3">
      <t>ガラ</t>
    </rPh>
    <phoneticPr fontId="24"/>
  </si>
  <si>
    <t>ばいじん</t>
    <phoneticPr fontId="24"/>
  </si>
  <si>
    <t>その他</t>
    <rPh sb="2" eb="3">
      <t>タ</t>
    </rPh>
    <phoneticPr fontId="24"/>
  </si>
  <si>
    <t>燃え殻(mg/L)</t>
    <phoneticPr fontId="24"/>
  </si>
  <si>
    <t>ばいじん(mg/L)</t>
    <phoneticPr fontId="24"/>
  </si>
  <si>
    <t>汚  泥</t>
    <rPh sb="3" eb="4">
      <t>ドロ</t>
    </rPh>
    <phoneticPr fontId="25"/>
  </si>
  <si>
    <t>廃　　油</t>
    <rPh sb="3" eb="4">
      <t>ユ</t>
    </rPh>
    <phoneticPr fontId="25"/>
  </si>
  <si>
    <t>廃　プ　ラ</t>
    <phoneticPr fontId="25"/>
  </si>
  <si>
    <t>水銀汚泥ばい焼</t>
    <rPh sb="0" eb="2">
      <t>スイギン</t>
    </rPh>
    <rPh sb="2" eb="4">
      <t>オデイ</t>
    </rPh>
    <rPh sb="6" eb="7">
      <t>ヤ</t>
    </rPh>
    <phoneticPr fontId="24"/>
  </si>
  <si>
    <t>そ　の　他</t>
    <rPh sb="4" eb="5">
      <t>タ</t>
    </rPh>
    <phoneticPr fontId="25"/>
  </si>
  <si>
    <t>焼却</t>
    <rPh sb="0" eb="2">
      <t>ショウキャク</t>
    </rPh>
    <phoneticPr fontId="24"/>
  </si>
  <si>
    <t>ばい焼</t>
    <rPh sb="2" eb="3">
      <t>ヤキ</t>
    </rPh>
    <phoneticPr fontId="24"/>
  </si>
  <si>
    <t>汚泥</t>
    <rPh sb="0" eb="2">
      <t>オデイ</t>
    </rPh>
    <phoneticPr fontId="25"/>
  </si>
  <si>
    <t>廃油</t>
    <rPh sb="0" eb="2">
      <t>ハイユ</t>
    </rPh>
    <phoneticPr fontId="25"/>
  </si>
  <si>
    <t>廃プラ</t>
    <rPh sb="0" eb="1">
      <t>ハイ</t>
    </rPh>
    <phoneticPr fontId="25"/>
  </si>
  <si>
    <t>具体的な
名称</t>
    <phoneticPr fontId="24"/>
  </si>
  <si>
    <t>サイクロン</t>
    <phoneticPr fontId="25"/>
  </si>
  <si>
    <t>スクラバ</t>
  </si>
  <si>
    <t>電気集塵器</t>
    <rPh sb="0" eb="2">
      <t>デンキ</t>
    </rPh>
    <rPh sb="2" eb="5">
      <t>シュウジンキ</t>
    </rPh>
    <phoneticPr fontId="24"/>
  </si>
  <si>
    <t>バグフィルタ</t>
    <phoneticPr fontId="25"/>
  </si>
  <si>
    <t>活性炭噴霧</t>
    <rPh sb="0" eb="3">
      <t>カッセイタン</t>
    </rPh>
    <rPh sb="3" eb="5">
      <t>フンム</t>
    </rPh>
    <phoneticPr fontId="24"/>
  </si>
  <si>
    <t>活性炭吸着塔</t>
    <rPh sb="0" eb="3">
      <t>カッセイタン</t>
    </rPh>
    <rPh sb="3" eb="5">
      <t>キュウチャク</t>
    </rPh>
    <rPh sb="5" eb="6">
      <t>トウ</t>
    </rPh>
    <phoneticPr fontId="24"/>
  </si>
  <si>
    <t>水噴霧式
　　（別置型）</t>
    <rPh sb="0" eb="1">
      <t>ミズ</t>
    </rPh>
    <rPh sb="1" eb="3">
      <t>フンム</t>
    </rPh>
    <rPh sb="3" eb="4">
      <t>シキ</t>
    </rPh>
    <rPh sb="8" eb="9">
      <t>ベツ</t>
    </rPh>
    <rPh sb="9" eb="10">
      <t>オ</t>
    </rPh>
    <rPh sb="10" eb="11">
      <t>ガタ</t>
    </rPh>
    <phoneticPr fontId="25"/>
  </si>
  <si>
    <t>水噴霧式
　　（炉頂型）</t>
    <rPh sb="0" eb="1">
      <t>ミズ</t>
    </rPh>
    <rPh sb="1" eb="3">
      <t>フンム</t>
    </rPh>
    <rPh sb="3" eb="4">
      <t>シキ</t>
    </rPh>
    <rPh sb="8" eb="9">
      <t>ロ</t>
    </rPh>
    <rPh sb="9" eb="10">
      <t>イタダキ</t>
    </rPh>
    <rPh sb="10" eb="11">
      <t>ガタ</t>
    </rPh>
    <phoneticPr fontId="25"/>
  </si>
  <si>
    <t>ボイラー式</t>
    <rPh sb="4" eb="5">
      <t>シキ</t>
    </rPh>
    <phoneticPr fontId="25"/>
  </si>
  <si>
    <t>併用式</t>
    <phoneticPr fontId="24"/>
  </si>
  <si>
    <t>生物処理</t>
    <rPh sb="2" eb="4">
      <t>ショリ</t>
    </rPh>
    <phoneticPr fontId="25"/>
  </si>
  <si>
    <t>凝集沈殿</t>
    <rPh sb="2" eb="4">
      <t>チンデン</t>
    </rPh>
    <phoneticPr fontId="25"/>
  </si>
  <si>
    <t>キレート処理</t>
    <rPh sb="4" eb="6">
      <t>ショリ</t>
    </rPh>
    <phoneticPr fontId="25"/>
  </si>
  <si>
    <t>活性炭吸着</t>
    <rPh sb="3" eb="5">
      <t>キュウチャク</t>
    </rPh>
    <phoneticPr fontId="25"/>
  </si>
  <si>
    <t>適合状況</t>
    <rPh sb="0" eb="2">
      <t>テキゴウ</t>
    </rPh>
    <rPh sb="2" eb="4">
      <t>ジョウキョウ</t>
    </rPh>
    <phoneticPr fontId="25"/>
  </si>
  <si>
    <t>不適合項目</t>
    <rPh sb="0" eb="3">
      <t>フテキゴウ</t>
    </rPh>
    <rPh sb="3" eb="5">
      <t>コウモク</t>
    </rPh>
    <phoneticPr fontId="25"/>
  </si>
  <si>
    <t>適用除外理由</t>
    <phoneticPr fontId="25"/>
  </si>
  <si>
    <t>稼働状況</t>
    <phoneticPr fontId="25"/>
  </si>
  <si>
    <t xml:space="preserve">
休止中の場合</t>
    <rPh sb="5" eb="7">
      <t>バアイ</t>
    </rPh>
    <phoneticPr fontId="24"/>
  </si>
  <si>
    <t>解体状況</t>
    <rPh sb="0" eb="2">
      <t>カイタイ</t>
    </rPh>
    <rPh sb="2" eb="4">
      <t>ジョウキョウ</t>
    </rPh>
    <phoneticPr fontId="25"/>
  </si>
  <si>
    <t>一般廃棄物</t>
    <rPh sb="0" eb="1">
      <t>イチ</t>
    </rPh>
    <rPh sb="1" eb="2">
      <t>パン</t>
    </rPh>
    <rPh sb="2" eb="5">
      <t>ハイキブツ</t>
    </rPh>
    <phoneticPr fontId="25"/>
  </si>
  <si>
    <t>廃　　　油</t>
    <rPh sb="0" eb="1">
      <t>ハイ</t>
    </rPh>
    <rPh sb="4" eb="5">
      <t>ユ</t>
    </rPh>
    <phoneticPr fontId="24"/>
  </si>
  <si>
    <t>木　く　ず</t>
    <rPh sb="0" eb="1">
      <t>キ</t>
    </rPh>
    <phoneticPr fontId="25"/>
  </si>
  <si>
    <t>基準超過判明後の
対応内容</t>
    <rPh sb="9" eb="11">
      <t>タイオウ</t>
    </rPh>
    <rPh sb="11" eb="13">
      <t>ナイヨウ</t>
    </rPh>
    <phoneticPr fontId="24"/>
  </si>
  <si>
    <t>対策の実施状況</t>
    <rPh sb="0" eb="2">
      <t>タイサク</t>
    </rPh>
    <rPh sb="3" eb="5">
      <t>ジッシ</t>
    </rPh>
    <rPh sb="5" eb="7">
      <t>ジョウキョウ</t>
    </rPh>
    <phoneticPr fontId="24"/>
  </si>
  <si>
    <t>対策後
測定結果
（複数の場合は平均値）</t>
    <rPh sb="0" eb="2">
      <t>タイサク</t>
    </rPh>
    <rPh sb="2" eb="3">
      <t>ゴ</t>
    </rPh>
    <rPh sb="4" eb="6">
      <t>ソクテイ</t>
    </rPh>
    <rPh sb="6" eb="8">
      <t>ケッカ</t>
    </rPh>
    <rPh sb="10" eb="12">
      <t>フクスウ</t>
    </rPh>
    <rPh sb="13" eb="15">
      <t>バアイ</t>
    </rPh>
    <rPh sb="16" eb="19">
      <t>ヘイキンチ</t>
    </rPh>
    <phoneticPr fontId="24"/>
  </si>
  <si>
    <t>②
焼却処理された廃棄物の総発熱量
（GJ）
（Iw）</t>
    <rPh sb="3" eb="5">
      <t>ショウキャク</t>
    </rPh>
    <rPh sb="5" eb="7">
      <t>ショリ</t>
    </rPh>
    <rPh sb="10" eb="13">
      <t>ハイキブツ</t>
    </rPh>
    <rPh sb="14" eb="15">
      <t>ソウ</t>
    </rPh>
    <rPh sb="15" eb="17">
      <t>ハツネツ</t>
    </rPh>
    <rPh sb="17" eb="18">
      <t>リョウ</t>
    </rPh>
    <phoneticPr fontId="25"/>
  </si>
  <si>
    <t>③
焼却炉に投入した
廃棄物以外の燃料の
総発熱量
（GJ）
（Fa)</t>
    <rPh sb="3" eb="5">
      <t>ショウキャク</t>
    </rPh>
    <rPh sb="5" eb="6">
      <t>ロ</t>
    </rPh>
    <rPh sb="7" eb="9">
      <t>トウニュウ</t>
    </rPh>
    <rPh sb="12" eb="15">
      <t>ハイキブツ</t>
    </rPh>
    <rPh sb="15" eb="17">
      <t>イガイ</t>
    </rPh>
    <rPh sb="18" eb="20">
      <t>ネンリョウ</t>
    </rPh>
    <rPh sb="22" eb="26">
      <t>ソウハツネツリョウ</t>
    </rPh>
    <phoneticPr fontId="25"/>
  </si>
  <si>
    <t>④　電力利用</t>
    <rPh sb="2" eb="4">
      <t>デンリョク</t>
    </rPh>
    <rPh sb="4" eb="6">
      <t>リヨウ</t>
    </rPh>
    <phoneticPr fontId="25"/>
  </si>
  <si>
    <t>電力利用以外</t>
    <phoneticPr fontId="24"/>
  </si>
  <si>
    <t>発電
能力
(kW)</t>
    <phoneticPr fontId="25"/>
  </si>
  <si>
    <t>発電効率
(%)</t>
    <phoneticPr fontId="25"/>
  </si>
  <si>
    <t>調査対象期間の発電量実績（MWh=千kWh）</t>
    <rPh sb="0" eb="2">
      <t>チョウサ</t>
    </rPh>
    <rPh sb="2" eb="4">
      <t>タイショウ</t>
    </rPh>
    <rPh sb="4" eb="6">
      <t>キカン</t>
    </rPh>
    <rPh sb="7" eb="10">
      <t>ハツデンリョウ</t>
    </rPh>
    <rPh sb="10" eb="12">
      <t>ジッセキ</t>
    </rPh>
    <rPh sb="17" eb="18">
      <t>セン</t>
    </rPh>
    <phoneticPr fontId="25"/>
  </si>
  <si>
    <t>調査対象期間の利用方法別実績（GJ）</t>
    <rPh sb="0" eb="2">
      <t>チョウサ</t>
    </rPh>
    <rPh sb="2" eb="4">
      <t>タイショウ</t>
    </rPh>
    <rPh sb="4" eb="6">
      <t>キカン</t>
    </rPh>
    <rPh sb="7" eb="9">
      <t>リヨウ</t>
    </rPh>
    <rPh sb="9" eb="11">
      <t>ホウホウ</t>
    </rPh>
    <rPh sb="11" eb="12">
      <t>ベツ</t>
    </rPh>
    <rPh sb="12" eb="14">
      <t>ジッセキ</t>
    </rPh>
    <phoneticPr fontId="25"/>
  </si>
  <si>
    <t>蒸気条件</t>
    <rPh sb="0" eb="2">
      <t>ジョウキ</t>
    </rPh>
    <rPh sb="2" eb="4">
      <t>ジョウケン</t>
    </rPh>
    <phoneticPr fontId="24"/>
  </si>
  <si>
    <t>用途別年間蒸気発生量（トン/年）</t>
    <rPh sb="0" eb="2">
      <t>ヨウト</t>
    </rPh>
    <rPh sb="2" eb="3">
      <t>ベツ</t>
    </rPh>
    <rPh sb="3" eb="5">
      <t>ネンカン</t>
    </rPh>
    <rPh sb="5" eb="7">
      <t>ジョウキ</t>
    </rPh>
    <rPh sb="7" eb="9">
      <t>ハッセイ</t>
    </rPh>
    <rPh sb="9" eb="10">
      <t>リョウ</t>
    </rPh>
    <rPh sb="14" eb="15">
      <t>ネン</t>
    </rPh>
    <phoneticPr fontId="25"/>
  </si>
  <si>
    <t>測定の有無</t>
    <rPh sb="0" eb="2">
      <t>ソクテイ</t>
    </rPh>
    <rPh sb="3" eb="5">
      <t>ウム</t>
    </rPh>
    <phoneticPr fontId="24"/>
  </si>
  <si>
    <t>測定値</t>
    <phoneticPr fontId="24"/>
  </si>
  <si>
    <t>木くず専焼炉</t>
    <rPh sb="0" eb="1">
      <t>キ</t>
    </rPh>
    <rPh sb="3" eb="6">
      <t>センショウロ</t>
    </rPh>
    <phoneticPr fontId="24"/>
  </si>
  <si>
    <t>水洗浄</t>
    <rPh sb="1" eb="3">
      <t>センジョウ</t>
    </rPh>
    <phoneticPr fontId="25"/>
  </si>
  <si>
    <t>アルカリ洗浄</t>
    <rPh sb="4" eb="6">
      <t>センジョウ</t>
    </rPh>
    <phoneticPr fontId="25"/>
  </si>
  <si>
    <t>乾式</t>
    <rPh sb="0" eb="2">
      <t>カンシキ</t>
    </rPh>
    <phoneticPr fontId="24"/>
  </si>
  <si>
    <t>湿式</t>
    <rPh sb="0" eb="2">
      <t>シッシキ</t>
    </rPh>
    <phoneticPr fontId="24"/>
  </si>
  <si>
    <t>具体的な名称</t>
    <phoneticPr fontId="24"/>
  </si>
  <si>
    <t xml:space="preserve"> 1：適合
 2：不適合
 3：適用除外
 4:炉番号1と共有</t>
    <rPh sb="24" eb="27">
      <t>ロバンゴウ</t>
    </rPh>
    <rPh sb="29" eb="31">
      <t>キョウユウ</t>
    </rPh>
    <phoneticPr fontId="24"/>
  </si>
  <si>
    <t>解体時期
(年月)</t>
    <rPh sb="0" eb="2">
      <t>カイタイ</t>
    </rPh>
    <rPh sb="2" eb="4">
      <t>ジキ</t>
    </rPh>
    <rPh sb="6" eb="7">
      <t>ネン</t>
    </rPh>
    <rPh sb="7" eb="8">
      <t>ガツ</t>
    </rPh>
    <phoneticPr fontId="25"/>
  </si>
  <si>
    <t>下水汚泥</t>
    <rPh sb="0" eb="2">
      <t>ゲスイ</t>
    </rPh>
    <rPh sb="2" eb="4">
      <t>オデイ</t>
    </rPh>
    <phoneticPr fontId="25"/>
  </si>
  <si>
    <t>感染性廃棄物</t>
    <rPh sb="0" eb="3">
      <t>カンセンセイ</t>
    </rPh>
    <rPh sb="3" eb="6">
      <t>ハイキブツ</t>
    </rPh>
    <phoneticPr fontId="25"/>
  </si>
  <si>
    <t>平均値
年間を通しての平均値</t>
    <phoneticPr fontId="24"/>
  </si>
  <si>
    <t>最大値
年間を通しての最大値</t>
    <rPh sb="0" eb="3">
      <t>サイダイチ</t>
    </rPh>
    <phoneticPr fontId="24"/>
  </si>
  <si>
    <t>基準値</t>
    <phoneticPr fontId="25"/>
  </si>
  <si>
    <t>適用区分</t>
    <rPh sb="0" eb="2">
      <t>テキヨウ</t>
    </rPh>
    <rPh sb="2" eb="4">
      <t>クブン</t>
    </rPh>
    <phoneticPr fontId="25"/>
  </si>
  <si>
    <t>うち
重油等
化石燃料
（GJ）
（F1）</t>
    <rPh sb="3" eb="6">
      <t>ジュウユトウ</t>
    </rPh>
    <rPh sb="7" eb="9">
      <t>カセキ</t>
    </rPh>
    <rPh sb="9" eb="11">
      <t>ネンリョウ</t>
    </rPh>
    <phoneticPr fontId="25"/>
  </si>
  <si>
    <t>うち
廃棄物燃料
（GJ）
（F2）</t>
    <rPh sb="3" eb="6">
      <t>ハイキブツ</t>
    </rPh>
    <rPh sb="6" eb="8">
      <t>ネンリョウ</t>
    </rPh>
    <phoneticPr fontId="25"/>
  </si>
  <si>
    <t>④　循環利用</t>
    <rPh sb="2" eb="4">
      <t>ジュンカン</t>
    </rPh>
    <rPh sb="4" eb="6">
      <t>リヨウ</t>
    </rPh>
    <phoneticPr fontId="25"/>
  </si>
  <si>
    <t>④　再加熱利用</t>
    <rPh sb="2" eb="5">
      <t>サイカネツ</t>
    </rPh>
    <rPh sb="5" eb="7">
      <t>リヨウ</t>
    </rPh>
    <phoneticPr fontId="25"/>
  </si>
  <si>
    <t>④　プロセス利用</t>
    <rPh sb="6" eb="8">
      <t>リヨウ</t>
    </rPh>
    <phoneticPr fontId="25"/>
  </si>
  <si>
    <t>④　生活利用等</t>
    <rPh sb="2" eb="4">
      <t>セイカツ</t>
    </rPh>
    <rPh sb="4" eb="6">
      <t>リヨウ</t>
    </rPh>
    <rPh sb="6" eb="7">
      <t>トウ</t>
    </rPh>
    <phoneticPr fontId="25"/>
  </si>
  <si>
    <t>場内利用
（MWh）</t>
    <rPh sb="0" eb="2">
      <t>ジョウナイ</t>
    </rPh>
    <rPh sb="2" eb="4">
      <t>リヨウ</t>
    </rPh>
    <phoneticPr fontId="25"/>
  </si>
  <si>
    <t>場外利用
（売電等）
（MWh）</t>
    <rPh sb="0" eb="2">
      <t>ジョウガイ</t>
    </rPh>
    <rPh sb="2" eb="4">
      <t>リヨウ</t>
    </rPh>
    <rPh sb="6" eb="8">
      <t>バイデン</t>
    </rPh>
    <rPh sb="8" eb="9">
      <t>トウ</t>
    </rPh>
    <phoneticPr fontId="25"/>
  </si>
  <si>
    <t>合計</t>
    <rPh sb="0" eb="2">
      <t>ゴウケイ</t>
    </rPh>
    <phoneticPr fontId="25"/>
  </si>
  <si>
    <t>焼却施設の
消費電力量
(MWh)</t>
    <rPh sb="0" eb="2">
      <t>ショウキャク</t>
    </rPh>
    <rPh sb="2" eb="4">
      <t>シセツ</t>
    </rPh>
    <rPh sb="6" eb="8">
      <t>ショウヒ</t>
    </rPh>
    <rPh sb="8" eb="10">
      <t>デンリョク</t>
    </rPh>
    <rPh sb="10" eb="11">
      <t>リョウ</t>
    </rPh>
    <phoneticPr fontId="25"/>
  </si>
  <si>
    <t>循環利用（H1）</t>
    <phoneticPr fontId="25"/>
  </si>
  <si>
    <t>再加熱利用（H2）</t>
    <rPh sb="0" eb="3">
      <t>サイカネツ</t>
    </rPh>
    <rPh sb="3" eb="5">
      <t>リヨウ</t>
    </rPh>
    <phoneticPr fontId="25"/>
  </si>
  <si>
    <t>プロセス利用（H3）</t>
    <rPh sb="4" eb="6">
      <t>リヨウ</t>
    </rPh>
    <phoneticPr fontId="25"/>
  </si>
  <si>
    <t>生活利用（H4）</t>
    <rPh sb="0" eb="2">
      <t>セイカツ</t>
    </rPh>
    <rPh sb="2" eb="4">
      <t>リヨウ</t>
    </rPh>
    <phoneticPr fontId="25"/>
  </si>
  <si>
    <t>計</t>
    <rPh sb="0" eb="1">
      <t>ケイ</t>
    </rPh>
    <phoneticPr fontId="25"/>
  </si>
  <si>
    <t xml:space="preserve">場内利用
合計
</t>
    <rPh sb="0" eb="2">
      <t>ジョウナイ</t>
    </rPh>
    <rPh sb="2" eb="4">
      <t>リヨウ</t>
    </rPh>
    <rPh sb="5" eb="6">
      <t>ゴウ</t>
    </rPh>
    <rPh sb="6" eb="7">
      <t>ケイ</t>
    </rPh>
    <phoneticPr fontId="25"/>
  </si>
  <si>
    <t xml:space="preserve">場外利用
合計
</t>
    <rPh sb="0" eb="2">
      <t>ジョウガイ</t>
    </rPh>
    <rPh sb="2" eb="4">
      <t>リヨウ</t>
    </rPh>
    <rPh sb="5" eb="7">
      <t>ゴウケイ</t>
    </rPh>
    <phoneticPr fontId="25"/>
  </si>
  <si>
    <t>合計
（GJ）</t>
  </si>
  <si>
    <t>ボイラー温度</t>
    <rPh sb="4" eb="6">
      <t>オンド</t>
    </rPh>
    <phoneticPr fontId="25"/>
  </si>
  <si>
    <t>ボイラー圧力</t>
    <rPh sb="4" eb="6">
      <t>アツリョク</t>
    </rPh>
    <phoneticPr fontId="25"/>
  </si>
  <si>
    <t>タービン</t>
    <phoneticPr fontId="25"/>
  </si>
  <si>
    <t>空気予熱器</t>
    <rPh sb="0" eb="2">
      <t>クウキ</t>
    </rPh>
    <rPh sb="2" eb="4">
      <t>ヨネツ</t>
    </rPh>
    <rPh sb="4" eb="5">
      <t>キ</t>
    </rPh>
    <phoneticPr fontId="25"/>
  </si>
  <si>
    <t>高圧復水器</t>
    <rPh sb="0" eb="2">
      <t>コウアツ</t>
    </rPh>
    <rPh sb="2" eb="4">
      <t>フクスイ</t>
    </rPh>
    <rPh sb="4" eb="5">
      <t>キ</t>
    </rPh>
    <phoneticPr fontId="25"/>
  </si>
  <si>
    <t>脱気器</t>
    <rPh sb="0" eb="1">
      <t>ダツ</t>
    </rPh>
    <rPh sb="1" eb="2">
      <t>キ</t>
    </rPh>
    <rPh sb="2" eb="3">
      <t>キ</t>
    </rPh>
    <phoneticPr fontId="25"/>
  </si>
  <si>
    <t>合計
発生量</t>
    <rPh sb="0" eb="2">
      <t>ゴウケイ</t>
    </rPh>
    <rPh sb="3" eb="5">
      <t>ハッセイ</t>
    </rPh>
    <rPh sb="5" eb="6">
      <t>リョウ</t>
    </rPh>
    <phoneticPr fontId="25"/>
  </si>
  <si>
    <t>※その他の
具体的な内容</t>
    <rPh sb="3" eb="4">
      <t>タ</t>
    </rPh>
    <rPh sb="6" eb="9">
      <t>グタイテキ</t>
    </rPh>
    <rPh sb="10" eb="12">
      <t>ナイヨウ</t>
    </rPh>
    <phoneticPr fontId="24"/>
  </si>
  <si>
    <t>平均値</t>
    <phoneticPr fontId="24"/>
  </si>
  <si>
    <t>最大値</t>
    <rPh sb="0" eb="3">
      <t>サイダイチ</t>
    </rPh>
    <phoneticPr fontId="24"/>
  </si>
  <si>
    <t>(下水汚泥
も含む)</t>
    <phoneticPr fontId="25"/>
  </si>
  <si>
    <t>（感染性廃棄物も含む）</t>
    <phoneticPr fontId="25"/>
  </si>
  <si>
    <t>⑤
具体的な
利用方法</t>
    <rPh sb="3" eb="6">
      <t>グタイテキ</t>
    </rPh>
    <rPh sb="8" eb="10">
      <t>リヨウ</t>
    </rPh>
    <rPh sb="10" eb="12">
      <t>ホウホウ</t>
    </rPh>
    <phoneticPr fontId="25"/>
  </si>
  <si>
    <t>有：1
無：0</t>
    <rPh sb="0" eb="1">
      <t>ア</t>
    </rPh>
    <rPh sb="4" eb="5">
      <t>ナ</t>
    </rPh>
    <phoneticPr fontId="24"/>
  </si>
  <si>
    <t>1～4を入力</t>
    <rPh sb="4" eb="6">
      <t>ニュウリョク</t>
    </rPh>
    <phoneticPr fontId="24"/>
  </si>
  <si>
    <t>休止年月日</t>
    <phoneticPr fontId="25"/>
  </si>
  <si>
    <t>A～F</t>
    <phoneticPr fontId="25"/>
  </si>
  <si>
    <t>仕様値</t>
    <rPh sb="0" eb="2">
      <t>シヨウ</t>
    </rPh>
    <rPh sb="2" eb="3">
      <t>チ</t>
    </rPh>
    <phoneticPr fontId="25"/>
  </si>
  <si>
    <t>実績値</t>
    <rPh sb="0" eb="2">
      <t>ジッセキ</t>
    </rPh>
    <rPh sb="2" eb="3">
      <t>チ</t>
    </rPh>
    <phoneticPr fontId="25"/>
  </si>
  <si>
    <t>焼却施設で利用</t>
    <rPh sb="0" eb="2">
      <t>ショウキャク</t>
    </rPh>
    <rPh sb="2" eb="4">
      <t>シセツ</t>
    </rPh>
    <rPh sb="5" eb="7">
      <t>リヨウ</t>
    </rPh>
    <phoneticPr fontId="25"/>
  </si>
  <si>
    <t>焼却施設以外で利用</t>
    <rPh sb="0" eb="2">
      <t>ショウキャク</t>
    </rPh>
    <rPh sb="2" eb="4">
      <t>シセツ</t>
    </rPh>
    <rPh sb="4" eb="6">
      <t>イガイ</t>
    </rPh>
    <rPh sb="7" eb="9">
      <t>リヨウ</t>
    </rPh>
    <phoneticPr fontId="25"/>
  </si>
  <si>
    <t>場内利用</t>
    <rPh sb="0" eb="2">
      <t>ジョウナイ</t>
    </rPh>
    <rPh sb="2" eb="4">
      <t>リヨウ</t>
    </rPh>
    <phoneticPr fontId="25"/>
  </si>
  <si>
    <t>場外利用</t>
    <rPh sb="0" eb="2">
      <t>ジョウガイ</t>
    </rPh>
    <rPh sb="2" eb="4">
      <t>リヨウ</t>
    </rPh>
    <phoneticPr fontId="25"/>
  </si>
  <si>
    <t>a</t>
    <phoneticPr fontId="25"/>
  </si>
  <si>
    <t>b</t>
    <phoneticPr fontId="25"/>
  </si>
  <si>
    <t>a＋b</t>
    <phoneticPr fontId="25"/>
  </si>
  <si>
    <t>℃</t>
    <phoneticPr fontId="25"/>
  </si>
  <si>
    <t>Mpa</t>
    <phoneticPr fontId="25"/>
  </si>
  <si>
    <t>(1)</t>
  </si>
  <si>
    <t>(2)</t>
  </si>
  <si>
    <t>(3)</t>
  </si>
  <si>
    <t>(4)-1</t>
  </si>
  <si>
    <t>(4)-2</t>
  </si>
  <si>
    <t>(5)</t>
  </si>
  <si>
    <t>(6)</t>
  </si>
  <si>
    <t>(7)</t>
  </si>
  <si>
    <t>(8)</t>
  </si>
  <si>
    <t>(9)</t>
  </si>
  <si>
    <t>(11)-1</t>
  </si>
  <si>
    <t>(11)-2</t>
  </si>
  <si>
    <t>(11)-3</t>
  </si>
  <si>
    <t>(11)-4</t>
  </si>
  <si>
    <t>(11)-5</t>
  </si>
  <si>
    <t>(11)-6</t>
  </si>
  <si>
    <t>(11)-7</t>
  </si>
  <si>
    <t>(11)-8</t>
  </si>
  <si>
    <t>(11)-9</t>
  </si>
  <si>
    <t>(11)-10</t>
  </si>
  <si>
    <t>(11)-11</t>
  </si>
  <si>
    <t>(12)-1</t>
  </si>
  <si>
    <t>(12)-2</t>
  </si>
  <si>
    <t>(12)-3</t>
  </si>
  <si>
    <t>(12)-4</t>
  </si>
  <si>
    <t>(12)-5</t>
  </si>
  <si>
    <t>(13)</t>
  </si>
  <si>
    <t>(14)</t>
  </si>
  <si>
    <t>(16)-1</t>
  </si>
  <si>
    <t>(16)-2</t>
  </si>
  <si>
    <t>(16)-3</t>
  </si>
  <si>
    <t>(16)-4</t>
  </si>
  <si>
    <t>(16)-5</t>
  </si>
  <si>
    <t>(16)-6</t>
  </si>
  <si>
    <t>(16)-7</t>
  </si>
  <si>
    <t>(16)-8</t>
  </si>
  <si>
    <t>(16)-9</t>
  </si>
  <si>
    <t>(16)-10</t>
  </si>
  <si>
    <t>(17)</t>
  </si>
  <si>
    <t>(18)</t>
  </si>
  <si>
    <t>(19)-1</t>
  </si>
  <si>
    <t>(19)-2</t>
  </si>
  <si>
    <t>(19)-3</t>
  </si>
  <si>
    <t>(19)-4</t>
  </si>
  <si>
    <t>(19)-5</t>
  </si>
  <si>
    <t>(19)-6</t>
  </si>
  <si>
    <t>(19)-7</t>
  </si>
  <si>
    <t>(19)-8</t>
  </si>
  <si>
    <t>(19)-9</t>
  </si>
  <si>
    <t>(19)-10</t>
  </si>
  <si>
    <t>(20)-1</t>
  </si>
  <si>
    <t>(20)-2</t>
  </si>
  <si>
    <t>(20)-3</t>
  </si>
  <si>
    <t>(20)-4</t>
  </si>
  <si>
    <t>(20)-5</t>
  </si>
  <si>
    <t>(20)-6</t>
  </si>
  <si>
    <t>(20)-7</t>
  </si>
  <si>
    <t>(21)-1</t>
  </si>
  <si>
    <t>(21)-2</t>
  </si>
  <si>
    <t>(21)-3</t>
  </si>
  <si>
    <t>(21)-4</t>
  </si>
  <si>
    <t>(21)-5</t>
  </si>
  <si>
    <t>(21)-6</t>
  </si>
  <si>
    <t>(21)-7</t>
  </si>
  <si>
    <t>(21)-8</t>
  </si>
  <si>
    <t>(22)-1</t>
  </si>
  <si>
    <t>(22)-2</t>
  </si>
  <si>
    <t>(22)-3</t>
  </si>
  <si>
    <t>(23)-1</t>
  </si>
  <si>
    <t>(23)-2</t>
  </si>
  <si>
    <t>(23)-4</t>
  </si>
  <si>
    <t>(23)-5</t>
  </si>
  <si>
    <t>(23)-6</t>
  </si>
  <si>
    <t>(23)-7</t>
  </si>
  <si>
    <t>(24)-1</t>
  </si>
  <si>
    <t>(24)-2</t>
  </si>
  <si>
    <t>(24)-3</t>
  </si>
  <si>
    <t>(24)-4</t>
  </si>
  <si>
    <t>(24)-5</t>
  </si>
  <si>
    <t>(24)-6</t>
  </si>
  <si>
    <t>(24)-7</t>
  </si>
  <si>
    <t>(24)-8</t>
  </si>
  <si>
    <t>(24)-9</t>
  </si>
  <si>
    <t>(25)-1</t>
  </si>
  <si>
    <t>(25)-2</t>
  </si>
  <si>
    <t>(25)-3</t>
  </si>
  <si>
    <t>(25)-4</t>
  </si>
  <si>
    <t>(25)-5</t>
  </si>
  <si>
    <t>(25)-6</t>
  </si>
  <si>
    <t>(26)-1</t>
  </si>
  <si>
    <t>(26)-2</t>
  </si>
  <si>
    <t>(26)-3</t>
  </si>
  <si>
    <t>(26)-4</t>
  </si>
  <si>
    <t>(26)-5</t>
  </si>
  <si>
    <t>(27)-1</t>
  </si>
  <si>
    <t>(27)-2</t>
  </si>
  <si>
    <t>(27)-3</t>
  </si>
  <si>
    <t>(27)-4</t>
  </si>
  <si>
    <t>(27)-5</t>
  </si>
  <si>
    <t>(27)-6</t>
  </si>
  <si>
    <t>(27)-7</t>
  </si>
  <si>
    <t>(27)-8</t>
  </si>
  <si>
    <t>(27)-9</t>
  </si>
  <si>
    <t>(27)-10</t>
  </si>
  <si>
    <t>(27)-11</t>
  </si>
  <si>
    <t>(27)-12</t>
  </si>
  <si>
    <t>(27)-13</t>
  </si>
  <si>
    <t>(27)-14</t>
  </si>
  <si>
    <t>(27)-15</t>
  </si>
  <si>
    <t>(27)-16</t>
  </si>
  <si>
    <t>(27)-17</t>
  </si>
  <si>
    <t>(27)-18</t>
  </si>
  <si>
    <t>(27)-19</t>
  </si>
  <si>
    <t>(27)-20</t>
  </si>
  <si>
    <t>(27)-27</t>
  </si>
  <si>
    <t>(27)-28</t>
  </si>
  <si>
    <t>(27)-38</t>
  </si>
  <si>
    <t>(27)-39</t>
  </si>
  <si>
    <t>(27)-40</t>
  </si>
  <si>
    <t>(27)-41</t>
  </si>
  <si>
    <t>(27)-42</t>
  </si>
  <si>
    <t>(27)-43</t>
  </si>
  <si>
    <t>(27)-44</t>
  </si>
  <si>
    <t>(28)-1</t>
  </si>
  <si>
    <t>(28)-2</t>
  </si>
  <si>
    <t>(28)-3</t>
  </si>
  <si>
    <t>(28)-4</t>
  </si>
  <si>
    <t>(29)-1</t>
  </si>
  <si>
    <t>(29)-2</t>
  </si>
  <si>
    <t>(29)-3</t>
  </si>
  <si>
    <t>(29)-4</t>
  </si>
  <si>
    <t>(29)-5</t>
  </si>
  <si>
    <t>(29)-6</t>
  </si>
  <si>
    <t>(29)-7</t>
  </si>
  <si>
    <t>(29)-8</t>
  </si>
  <si>
    <t>(29)-9</t>
  </si>
  <si>
    <t>(29)-10</t>
  </si>
  <si>
    <t>(29)-11</t>
  </si>
  <si>
    <t>(29)-12</t>
  </si>
  <si>
    <t>単位に注意！</t>
    <rPh sb="0" eb="2">
      <t>タンイ</t>
    </rPh>
    <rPh sb="3" eb="5">
      <t>チュウイ</t>
    </rPh>
    <phoneticPr fontId="2"/>
  </si>
  <si>
    <t>・有りの場合　※該当するものに○、必要事項を記入してください。（複数回答可）</t>
    <rPh sb="1" eb="2">
      <t>ア</t>
    </rPh>
    <rPh sb="4" eb="6">
      <t>バアイ</t>
    </rPh>
    <phoneticPr fontId="2"/>
  </si>
  <si>
    <t>スクラバ
（水洗浄）</t>
    <phoneticPr fontId="2"/>
  </si>
  <si>
    <t>スクラバ
(アルカリ洗浄)</t>
    <phoneticPr fontId="2"/>
  </si>
  <si>
    <t>・有りの場合　※該当するものに○、必要事項を記入してください。（複数回答可）</t>
    <rPh sb="4" eb="6">
      <t>バアイ</t>
    </rPh>
    <phoneticPr fontId="2"/>
  </si>
  <si>
    <t>併用式
(水噴射とボイラーの一体型)</t>
    <phoneticPr fontId="2"/>
  </si>
  <si>
    <t>・有りの場合※該当するものに○、必要事項を記入してください。（複数回答可）</t>
    <rPh sb="4" eb="6">
      <t>バアイ</t>
    </rPh>
    <phoneticPr fontId="2"/>
  </si>
  <si>
    <t>・不適合の場合</t>
    <rPh sb="5" eb="7">
      <t>バアイ</t>
    </rPh>
    <phoneticPr fontId="2"/>
  </si>
  <si>
    <t>・適用除外の場合</t>
    <rPh sb="6" eb="8">
      <t>バアイ</t>
    </rPh>
    <phoneticPr fontId="2"/>
  </si>
  <si>
    <t>・新規供用施設
（調査対象期間）</t>
    <rPh sb="9" eb="15">
      <t>チョウサタイショウキカン</t>
    </rPh>
    <phoneticPr fontId="2"/>
  </si>
  <si>
    <t>・未測定の場合</t>
    <rPh sb="5" eb="7">
      <t>バアイ</t>
    </rPh>
    <phoneticPr fontId="2"/>
  </si>
  <si>
    <r>
      <t xml:space="preserve">・測定ありの場合
</t>
    </r>
    <r>
      <rPr>
        <sz val="14"/>
        <color rgb="FF000000"/>
        <rFont val="Meiryo UI"/>
        <family val="3"/>
        <charset val="128"/>
      </rPr>
      <t>※行政検査・自主検査を含めた測定結果を記入してください。
※TEF(2006)（別表1）を用いた値を記入して下さい。
※濃度は有効数字2桁でご記入ください。
※それぞれの異性体の測定量が定量下限値を下回る場合は、「&lt;0.01」のように記入し、検出限界値を下回る場合は、「ND」と表記すること。</t>
    </r>
    <rPh sb="6" eb="8">
      <t>バアイ</t>
    </rPh>
    <phoneticPr fontId="2"/>
  </si>
  <si>
    <t>・無しの場合</t>
    <rPh sb="1" eb="2">
      <t>ナ</t>
    </rPh>
    <rPh sb="4" eb="6">
      <t>バアイ</t>
    </rPh>
    <phoneticPr fontId="2"/>
  </si>
  <si>
    <t>※総発熱量単位は
1GJ=
千MJ=
百万KJ=
10億J
です。</t>
    <phoneticPr fontId="2"/>
  </si>
  <si>
    <r>
      <t>(H4)給湯・冷暖房・温水プール・ロードヒーティング等の</t>
    </r>
    <r>
      <rPr>
        <b/>
        <u/>
        <sz val="12"/>
        <color rgb="FF000000"/>
        <rFont val="Meiryo UI"/>
        <family val="3"/>
        <charset val="128"/>
      </rPr>
      <t>生活利用</t>
    </r>
    <r>
      <rPr>
        <sz val="12"/>
        <color rgb="FF000000"/>
        <rFont val="Meiryo UI"/>
        <family val="3"/>
        <charset val="128"/>
      </rPr>
      <t>(H1,H2,H3以外の余熱利用)</t>
    </r>
  </si>
  <si>
    <r>
      <t>(H1)燃焼用空気予熱・ボイラー給水加熱器・脱気器・スートブロワ等の</t>
    </r>
    <r>
      <rPr>
        <b/>
        <u/>
        <sz val="12"/>
        <color rgb="FF000000"/>
        <rFont val="Meiryo UI"/>
        <family val="3"/>
        <charset val="128"/>
      </rPr>
      <t>循環利用</t>
    </r>
    <r>
      <rPr>
        <sz val="12"/>
        <color rgb="FF000000"/>
        <rFont val="Meiryo UI"/>
        <family val="3"/>
        <charset val="128"/>
      </rPr>
      <t>(焼却施設への入熱となるもの)</t>
    </r>
    <phoneticPr fontId="2"/>
  </si>
  <si>
    <r>
      <t>(H2)白煙防止・脱硝等用の排ガス</t>
    </r>
    <r>
      <rPr>
        <b/>
        <u/>
        <sz val="12"/>
        <color rgb="FF000000"/>
        <rFont val="Meiryo UI"/>
        <family val="3"/>
        <charset val="128"/>
      </rPr>
      <t xml:space="preserve">再加熱利用
</t>
    </r>
    <r>
      <rPr>
        <sz val="12"/>
        <color rgb="FF000000"/>
        <rFont val="Meiryo UI"/>
        <family val="3"/>
        <charset val="128"/>
      </rPr>
      <t>(焼却施設への入熱とならないもの)</t>
    </r>
    <phoneticPr fontId="2"/>
  </si>
  <si>
    <r>
      <t xml:space="preserve">・有りの場合
</t>
    </r>
    <r>
      <rPr>
        <sz val="12"/>
        <color rgb="FF000000"/>
        <rFont val="Meiryo UI"/>
        <family val="3"/>
        <charset val="128"/>
      </rPr>
      <t>※該当するものに○を記入してください。</t>
    </r>
    <rPh sb="4" eb="6">
      <t>バアイ</t>
    </rPh>
    <phoneticPr fontId="2"/>
  </si>
  <si>
    <t>固定床炉</t>
  </si>
  <si>
    <t>ロータリーキルン</t>
  </si>
  <si>
    <t>流動床炉</t>
  </si>
  <si>
    <t>ストーカ炉</t>
  </si>
  <si>
    <t>廃液蒸発炉</t>
  </si>
  <si>
    <t>乾留ガス化燃焼炉</t>
  </si>
  <si>
    <t>ロータリーキルン＆ストーカ炉</t>
  </si>
  <si>
    <t>その他</t>
    <phoneticPr fontId="2"/>
  </si>
  <si>
    <r>
      <t>(H1)燃焼用空気予熱・ボイラー給水加熱器・脱気器・スートブロワ等の</t>
    </r>
    <r>
      <rPr>
        <b/>
        <sz val="12"/>
        <color rgb="FF000000"/>
        <rFont val="Meiryo UI"/>
        <family val="3"/>
        <charset val="128"/>
      </rPr>
      <t>循環利用</t>
    </r>
  </si>
  <si>
    <r>
      <t>(H2)白煙防止・脱硝等用の排ガス</t>
    </r>
    <r>
      <rPr>
        <b/>
        <sz val="12"/>
        <color rgb="FF000000"/>
        <rFont val="Meiryo UI"/>
        <family val="3"/>
        <charset val="128"/>
      </rPr>
      <t>再加熱利用</t>
    </r>
  </si>
  <si>
    <r>
      <t>(H3)乾燥・加温・加熱・濃縮・脱水・補機駆動等の</t>
    </r>
    <r>
      <rPr>
        <b/>
        <sz val="12"/>
        <color rgb="FF000000"/>
        <rFont val="Meiryo UI"/>
        <family val="3"/>
        <charset val="128"/>
      </rPr>
      <t>プロセス利用</t>
    </r>
  </si>
  <si>
    <r>
      <t>(H4)給湯・冷暖房・温水プール・ロードヒーティング等の</t>
    </r>
    <r>
      <rPr>
        <b/>
        <sz val="12"/>
        <color rgb="FF000000"/>
        <rFont val="Meiryo UI"/>
        <family val="3"/>
        <charset val="128"/>
      </rPr>
      <t>生活利用</t>
    </r>
  </si>
  <si>
    <t>燃焼室の処理能力</t>
    <phoneticPr fontId="2"/>
  </si>
  <si>
    <t xml:space="preserve">  ※その他の場合：
具体的な名称</t>
    <rPh sb="5" eb="6">
      <t>タ</t>
    </rPh>
    <rPh sb="7" eb="9">
      <t>バアイ</t>
    </rPh>
    <phoneticPr fontId="2"/>
  </si>
  <si>
    <t>※その他の場合：
具体的な名称</t>
    <rPh sb="3" eb="4">
      <t>タ</t>
    </rPh>
    <rPh sb="5" eb="7">
      <t>バアイ</t>
    </rPh>
    <phoneticPr fontId="2"/>
  </si>
  <si>
    <r>
      <t xml:space="preserve">・有りの場合　以下の表に記入してください。
</t>
    </r>
    <r>
      <rPr>
        <sz val="12"/>
        <color rgb="FF000000"/>
        <rFont val="Meiryo UI"/>
        <family val="3"/>
        <charset val="128"/>
      </rPr>
      <t>※それぞれの異性体の測定量が定量下限値を下回る場合は、「&lt;0.001」のように記入し、検出限界値を下回る場合は、「ND」と表記すること。</t>
    </r>
    <rPh sb="4" eb="6">
      <t>バアイ</t>
    </rPh>
    <rPh sb="7" eb="9">
      <t>イカ</t>
    </rPh>
    <rPh sb="10" eb="11">
      <t>ヒョウ</t>
    </rPh>
    <rPh sb="12" eb="14">
      <t>キニュウ</t>
    </rPh>
    <phoneticPr fontId="2"/>
  </si>
  <si>
    <t>　(廃棄物熱回収施設設置者認定マニュアル参照)
発電以外の熱利用量H(GJ)＝循環利用量H1＋プロセス利用量H3＋生活利用量H4
燃料の利用に伴い得られる熱量F(GJ)＝0.2×化石燃料F1＋0.1×廃棄物燃料F2
投入エネルギー量I(GJ)＝焼却された廃棄物の総発熱量Iw
＋投入された廃棄物以外の燃料の総発熱量Fa
＋循環利用量H1</t>
    <phoneticPr fontId="2"/>
  </si>
  <si>
    <t>実績値</t>
    <phoneticPr fontId="2"/>
  </si>
  <si>
    <t>・有りの場合　※該当するものに○、必要事項を記入してください。</t>
    <rPh sb="1" eb="2">
      <t>アリ</t>
    </rPh>
    <rPh sb="4" eb="6">
      <t>バアイ</t>
    </rPh>
    <phoneticPr fontId="2"/>
  </si>
  <si>
    <r>
      <t>(H3)乾燥・加温・加熱・濃縮・脱水・補機駆動等の</t>
    </r>
    <r>
      <rPr>
        <b/>
        <u/>
        <sz val="11"/>
        <color rgb="FF000000"/>
        <rFont val="Meiryo UI"/>
        <family val="3"/>
        <charset val="128"/>
      </rPr>
      <t>プロセス利用</t>
    </r>
    <r>
      <rPr>
        <sz val="11"/>
        <color rgb="FF000000"/>
        <rFont val="Meiryo UI"/>
        <family val="3"/>
        <charset val="128"/>
      </rPr>
      <t>(H1,H2以外で、主に生産用・処理用に利用されるもの)</t>
    </r>
  </si>
  <si>
    <r>
      <t xml:space="preserve">○ 調査対象は廃棄物の処理及び清掃に関する法律（昭和45年法律第137号）第15条に基づく許可を受けた（届出し受理された）産業廃棄物焼却施設です。
　なお、令和5年3月31日以前に廃止又は許可取り消しとなった炉（施設）は調査対象ではありません。
○ 許可を受けている施設ごとに調査票を作成いただきますようお願いいたします。ただし、１つの施設にて複数の許可を得ている場合には、１つの調査票を作成していただければ結構です。
○ １つの施設で複数の炉を有する場合には、炉ごとに調査票を作成いただくようお願い致します。
○ 調査対象期間は、令和5年度(令和5年4月1日～令和6年3月31日)です。
○ 回答方法について、該当する 　　　　　 に記載をお願いいたします。
○ </t>
    </r>
    <r>
      <rPr>
        <sz val="14"/>
        <color rgb="FF00B050"/>
        <rFont val="游ゴシック"/>
        <family val="3"/>
        <charset val="128"/>
        <scheme val="minor"/>
      </rPr>
      <t>緑字の番号</t>
    </r>
    <r>
      <rPr>
        <sz val="14"/>
        <color theme="1"/>
        <rFont val="游ゴシック"/>
        <family val="3"/>
        <charset val="128"/>
        <scheme val="minor"/>
      </rPr>
      <t>は調査要領の項目番号と対応しています。</t>
    </r>
    <phoneticPr fontId="2"/>
  </si>
  <si>
    <r>
      <t xml:space="preserve">共同煙道設備の確認 
</t>
    </r>
    <r>
      <rPr>
        <sz val="12"/>
        <color theme="1"/>
        <rFont val="Meiryo UI"/>
        <family val="3"/>
        <charset val="128"/>
      </rPr>
      <t>※炉番号 1 以降の炉には「1と同設備」と入力。</t>
    </r>
    <rPh sb="0" eb="4">
      <t>キョウドウエンドウ</t>
    </rPh>
    <rPh sb="4" eb="6">
      <t>セツビ</t>
    </rPh>
    <rPh sb="7" eb="9">
      <t>カクニン</t>
    </rPh>
    <phoneticPr fontId="2"/>
  </si>
  <si>
    <t>以下シート設定欄。特に指示のない場合変更しないでください。</t>
    <rPh sb="0" eb="2">
      <t>イカ</t>
    </rPh>
    <rPh sb="5" eb="7">
      <t>セッテイ</t>
    </rPh>
    <rPh sb="7" eb="8">
      <t>ラン</t>
    </rPh>
    <rPh sb="9" eb="10">
      <t>トク</t>
    </rPh>
    <rPh sb="11" eb="13">
      <t>シジ</t>
    </rPh>
    <rPh sb="16" eb="18">
      <t>バアイ</t>
    </rPh>
    <rPh sb="18" eb="20">
      <t>ヘンコウ</t>
    </rPh>
    <phoneticPr fontId="2"/>
  </si>
  <si>
    <r>
      <t xml:space="preserve">木くずの専焼炉 
</t>
    </r>
    <r>
      <rPr>
        <sz val="12"/>
        <color rgb="FF000000"/>
        <rFont val="Meiryo UI"/>
        <family val="3"/>
        <charset val="128"/>
      </rPr>
      <t>※木くずの専焼炉を○にした場合は、その他の焼却施設も○にしてください</t>
    </r>
    <rPh sb="10" eb="11">
      <t>キ</t>
    </rPh>
    <rPh sb="14" eb="16">
      <t>センショウ</t>
    </rPh>
    <rPh sb="16" eb="17">
      <t>ロ</t>
    </rPh>
    <rPh sb="22" eb="24">
      <t>バアイ</t>
    </rPh>
    <rPh sb="28" eb="29">
      <t>タ</t>
    </rPh>
    <rPh sb="30" eb="32">
      <t>ショウキャク</t>
    </rPh>
    <rPh sb="32" eb="34">
      <t>シセツ</t>
    </rPh>
    <phoneticPr fontId="2"/>
  </si>
  <si>
    <t>多段炉</t>
    <phoneticPr fontId="2"/>
  </si>
  <si>
    <t>MWh</t>
    <phoneticPr fontId="2"/>
  </si>
  <si>
    <t>年間蒸気発生量</t>
    <phoneticPr fontId="2"/>
  </si>
  <si>
    <t>休止年月日</t>
    <rPh sb="0" eb="2">
      <t>キュウシ</t>
    </rPh>
    <rPh sb="2" eb="5">
      <t>ネンガッピ</t>
    </rPh>
    <phoneticPr fontId="2"/>
  </si>
  <si>
    <t>※その他の具体的な名称について記入してください。</t>
    <rPh sb="3" eb="4">
      <t>タ</t>
    </rPh>
    <rPh sb="15" eb="17">
      <t>キニュウ</t>
    </rPh>
    <phoneticPr fontId="2"/>
  </si>
  <si>
    <t>画面表示flg(デフォルト=1)</t>
    <rPh sb="0" eb="2">
      <t>ガメン</t>
    </rPh>
    <rPh sb="2" eb="4">
      <t>ヒョウジ</t>
    </rPh>
    <phoneticPr fontId="2"/>
  </si>
  <si>
    <r>
      <t xml:space="preserve">基準超過判明後の対応内容
</t>
    </r>
    <r>
      <rPr>
        <sz val="12"/>
        <color rgb="FF000000"/>
        <rFont val="Meiryo UI"/>
        <family val="3"/>
        <charset val="128"/>
      </rPr>
      <t>【入力例】　施設の｛ 使用停止・改善・使用停止及び改善 ｝を｛ 命令・指導 ｝等</t>
    </r>
    <phoneticPr fontId="2"/>
  </si>
  <si>
    <r>
      <t xml:space="preserve">・対策済みの場合
</t>
    </r>
    <r>
      <rPr>
        <sz val="12"/>
        <color rgb="FF000000"/>
        <rFont val="Meiryo UI"/>
        <family val="3"/>
        <charset val="128"/>
      </rPr>
      <t>改善後の測定結果を記入してください。
(複数の場合は平均値)</t>
    </r>
    <rPh sb="6" eb="8">
      <t>バアイ</t>
    </rPh>
    <phoneticPr fontId="2"/>
  </si>
  <si>
    <t>測定の有無</t>
    <rPh sb="0" eb="2">
      <t>ソクテイ</t>
    </rPh>
    <rPh sb="3" eb="5">
      <t>ウム</t>
    </rPh>
    <phoneticPr fontId="2"/>
  </si>
  <si>
    <t>・無しの場合　
未測定の理由：</t>
    <rPh sb="4" eb="6">
      <t>バアイ</t>
    </rPh>
    <phoneticPr fontId="2"/>
  </si>
  <si>
    <t>黄色の欄は調査要領あるいはエクセルのプルダウンから選択肢を選んで記入してください。</t>
    <rPh sb="0" eb="2">
      <t>キイロ</t>
    </rPh>
    <rPh sb="3" eb="4">
      <t>ラン</t>
    </rPh>
    <rPh sb="5" eb="7">
      <t>チョウサ</t>
    </rPh>
    <rPh sb="7" eb="9">
      <t>ヨウリョウ</t>
    </rPh>
    <rPh sb="25" eb="28">
      <t>センタクシ</t>
    </rPh>
    <rPh sb="29" eb="30">
      <t>エラ</t>
    </rPh>
    <rPh sb="32" eb="34">
      <t>キニュウ</t>
    </rPh>
    <phoneticPr fontId="2"/>
  </si>
  <si>
    <r>
      <t>最新の措置後の状況</t>
    </r>
    <r>
      <rPr>
        <sz val="16"/>
        <color rgb="FF000000"/>
        <rFont val="Meiryo UI"/>
        <family val="3"/>
        <charset val="128"/>
      </rPr>
      <t xml:space="preserve">
</t>
    </r>
    <r>
      <rPr>
        <sz val="11"/>
        <color rgb="FF000000"/>
        <rFont val="Meiryo UI"/>
        <family val="3"/>
        <charset val="128"/>
      </rPr>
      <t>※特に現時点で「稼働中」の場合には、稼働に到る経緯を併せて記載すること。
【例：改善中。現在使用停止中。令和○年○月○日廃止。改善後の再測定の結果、基準値以下を確認（○ ng-TEQ/m³N ）し、稼働中】</t>
    </r>
    <phoneticPr fontId="2"/>
  </si>
  <si>
    <t>産業廃棄物焼却施設におけるダイオキシン類排出状況等調査</t>
    <phoneticPr fontId="2"/>
  </si>
  <si>
    <t>休止中の場合</t>
    <phoneticPr fontId="2"/>
  </si>
  <si>
    <t>(5)</t>
    <phoneticPr fontId="2"/>
  </si>
  <si>
    <t>設置者名</t>
    <rPh sb="0" eb="3">
      <t>セッチシャ</t>
    </rPh>
    <rPh sb="3" eb="4">
      <t>メイ</t>
    </rPh>
    <phoneticPr fontId="2"/>
  </si>
  <si>
    <t>(4),(6)</t>
    <phoneticPr fontId="2"/>
  </si>
  <si>
    <t>施設名</t>
    <phoneticPr fontId="2"/>
  </si>
  <si>
    <t>炉番号
※排ガス処理設備や煙突を共有する炉が複数ある場合は、
１、２・・と順次『炉番号』を付して下さい。</t>
    <phoneticPr fontId="2"/>
  </si>
  <si>
    <t>(7)</t>
    <phoneticPr fontId="2"/>
  </si>
  <si>
    <t>施設設置場所</t>
    <phoneticPr fontId="2"/>
  </si>
  <si>
    <t>(8)</t>
    <phoneticPr fontId="2"/>
  </si>
  <si>
    <t>設置許可（届出）年月日</t>
    <phoneticPr fontId="2"/>
  </si>
  <si>
    <t>(9)</t>
    <phoneticPr fontId="2"/>
  </si>
  <si>
    <t>使用開始年月日</t>
    <phoneticPr fontId="2"/>
  </si>
  <si>
    <t>(10)</t>
    <phoneticPr fontId="2"/>
  </si>
  <si>
    <t>設置者の区分</t>
    <phoneticPr fontId="2"/>
  </si>
  <si>
    <t>施設の種類　　　　 ※該当するもの全てに○を記入してください。</t>
    <phoneticPr fontId="2"/>
  </si>
  <si>
    <t>(12)</t>
    <phoneticPr fontId="2"/>
  </si>
  <si>
    <t>施設における水銀に係る特定有害産業廃棄物の処理業の許可</t>
    <phoneticPr fontId="2"/>
  </si>
  <si>
    <t>(13)</t>
    <phoneticPr fontId="2"/>
  </si>
  <si>
    <t>１日の稼働時間</t>
    <phoneticPr fontId="2"/>
  </si>
  <si>
    <t>(14)</t>
    <phoneticPr fontId="2"/>
  </si>
  <si>
    <t>(15)</t>
    <phoneticPr fontId="2"/>
  </si>
  <si>
    <t>焼却方式</t>
    <phoneticPr fontId="2"/>
  </si>
  <si>
    <t>(16)</t>
    <phoneticPr fontId="2"/>
  </si>
  <si>
    <r>
      <t>焼却炉の構造　</t>
    </r>
    <r>
      <rPr>
        <sz val="11"/>
        <color theme="1"/>
        <rFont val="Meiryo UI"/>
        <family val="3"/>
        <charset val="128"/>
      </rPr>
      <t>※該当するものに○、必要事項を記入してください。</t>
    </r>
    <phoneticPr fontId="2"/>
  </si>
  <si>
    <t>(17)</t>
    <phoneticPr fontId="2"/>
  </si>
  <si>
    <r>
      <t xml:space="preserve">火格子又は火床面積
</t>
    </r>
    <r>
      <rPr>
        <sz val="11"/>
        <color theme="1"/>
        <rFont val="Meiryo UI"/>
        <family val="3"/>
        <charset val="128"/>
      </rPr>
      <t>（構造上火格子又は火床のないものは記入不要）</t>
    </r>
    <phoneticPr fontId="2"/>
  </si>
  <si>
    <t>(18)</t>
    <phoneticPr fontId="2"/>
  </si>
  <si>
    <t>2次燃焼バーナーの有無</t>
    <phoneticPr fontId="2"/>
  </si>
  <si>
    <t>(19)</t>
    <phoneticPr fontId="2"/>
  </si>
  <si>
    <t>排ガス処理設備</t>
    <phoneticPr fontId="2"/>
  </si>
  <si>
    <t>(20)</t>
    <phoneticPr fontId="2"/>
  </si>
  <si>
    <t>燃焼ガス冷却設備</t>
    <phoneticPr fontId="2"/>
  </si>
  <si>
    <t>(21)</t>
    <phoneticPr fontId="2"/>
  </si>
  <si>
    <t>スクラバ排水等の排水処理設備</t>
    <phoneticPr fontId="2"/>
  </si>
  <si>
    <t>(22)</t>
    <phoneticPr fontId="2"/>
  </si>
  <si>
    <r>
      <t xml:space="preserve">構造基準・維持管理基準の適合状況
</t>
    </r>
    <r>
      <rPr>
        <sz val="14"/>
        <color rgb="FF000000"/>
        <rFont val="Meiryo UI"/>
        <family val="3"/>
        <charset val="128"/>
      </rPr>
      <t>調査期間最終日時点
※該当するものに必要事項を記入してください。
平成14年から施行されている構造基準・維持管理基準に適合しているか</t>
    </r>
    <rPh sb="17" eb="19">
      <t>チョウサ</t>
    </rPh>
    <rPh sb="19" eb="21">
      <t>キカン</t>
    </rPh>
    <rPh sb="21" eb="24">
      <t>サイシュウビ</t>
    </rPh>
    <rPh sb="24" eb="26">
      <t>ジテン</t>
    </rPh>
    <phoneticPr fontId="2"/>
  </si>
  <si>
    <r>
      <t xml:space="preserve">焼却施設の区分　
</t>
    </r>
    <r>
      <rPr>
        <sz val="14"/>
        <color rgb="FF000000"/>
        <rFont val="Meiryo UI"/>
        <family val="3"/>
        <charset val="128"/>
      </rPr>
      <t>平成９年12月１日現在で設置されていたか
※設置されていなかった場合→現基準施設
※設置されていた場合→旧基準施設(特定*以外)
                       もしくは旧基準施設(特定*)</t>
    </r>
    <rPh sb="31" eb="33">
      <t>セッチ</t>
    </rPh>
    <rPh sb="41" eb="43">
      <t>バアイ</t>
    </rPh>
    <rPh sb="44" eb="45">
      <t>ゲン</t>
    </rPh>
    <rPh sb="45" eb="47">
      <t>キジュン</t>
    </rPh>
    <rPh sb="47" eb="49">
      <t>シセツ</t>
    </rPh>
    <rPh sb="51" eb="53">
      <t>セッチ</t>
    </rPh>
    <rPh sb="58" eb="60">
      <t>バアイ</t>
    </rPh>
    <rPh sb="61" eb="64">
      <t>キュウキジュン</t>
    </rPh>
    <rPh sb="64" eb="66">
      <t>シセツ</t>
    </rPh>
    <rPh sb="67" eb="69">
      <t>トクテイ</t>
    </rPh>
    <rPh sb="70" eb="72">
      <t>イガイ</t>
    </rPh>
    <rPh sb="101" eb="104">
      <t>キュウキジュン</t>
    </rPh>
    <rPh sb="104" eb="106">
      <t>シセツ</t>
    </rPh>
    <rPh sb="107" eb="109">
      <t>トクテイ</t>
    </rPh>
    <phoneticPr fontId="2"/>
  </si>
  <si>
    <r>
      <t xml:space="preserve">稼働状況（調査期間最終日）　
</t>
    </r>
    <r>
      <rPr>
        <sz val="11"/>
        <color rgb="FF000000"/>
        <rFont val="Meiryo UI"/>
        <family val="3"/>
        <charset val="128"/>
      </rPr>
      <t>※該当するものに○、期間、年月日を記入してください。
（yyyy/mm/dd、又は、Ryy.mm.dd の形式で記入）
※「4.休止中」：休止届出がなされているもの。
※調査期間最終日に廃止の場合は、調査期間最終日の状況を記入してください。
※調査期間中に廃止又は許可取り消しとなった炉については、調査期間最終日の解体状況を記入してください。</t>
    </r>
    <rPh sb="141" eb="142">
      <t>チュウ</t>
    </rPh>
    <phoneticPr fontId="2"/>
  </si>
  <si>
    <t>(24)</t>
    <phoneticPr fontId="2"/>
  </si>
  <si>
    <t>(25)</t>
    <phoneticPr fontId="2"/>
  </si>
  <si>
    <t>排ガス中のダイオキシン類濃度の測定結果
（調査対象期間）</t>
    <rPh sb="20" eb="26">
      <t>チョウサタイショウキカン</t>
    </rPh>
    <phoneticPr fontId="2"/>
  </si>
  <si>
    <t>(26)</t>
    <phoneticPr fontId="2"/>
  </si>
  <si>
    <r>
      <t xml:space="preserve">基準超過の有無
</t>
    </r>
    <r>
      <rPr>
        <sz val="11"/>
        <color rgb="FF000000"/>
        <rFont val="Meiryo UI"/>
        <family val="3"/>
        <charset val="128"/>
      </rPr>
      <t>※該当するものに○、必要事項を記入してください。</t>
    </r>
    <phoneticPr fontId="2"/>
  </si>
  <si>
    <r>
      <t xml:space="preserve">→ </t>
    </r>
    <r>
      <rPr>
        <sz val="16"/>
        <color rgb="FFFF0000"/>
        <rFont val="Meiryo UI"/>
        <family val="3"/>
        <charset val="128"/>
      </rPr>
      <t>(28)</t>
    </r>
    <r>
      <rPr>
        <sz val="16"/>
        <color rgb="FF000000"/>
        <rFont val="Meiryo UI"/>
        <family val="3"/>
        <charset val="128"/>
      </rPr>
      <t>へお進み下さい。</t>
    </r>
    <phoneticPr fontId="2"/>
  </si>
  <si>
    <t>(28)</t>
    <phoneticPr fontId="2"/>
  </si>
  <si>
    <t>(29)</t>
    <phoneticPr fontId="2"/>
  </si>
  <si>
    <t>焼却残さ中のダイオキシン類濃度の測定結果 （調査対象期間）</t>
    <rPh sb="22" eb="28">
      <t>チョウサタイショウキカン</t>
    </rPh>
    <phoneticPr fontId="2"/>
  </si>
  <si>
    <t>(30)</t>
    <phoneticPr fontId="2"/>
  </si>
  <si>
    <r>
      <t>焼却残さ中の水銀濃度 （溶出量）（調査対象期間）（測定を行っている場合のみ）</t>
    </r>
    <r>
      <rPr>
        <sz val="16"/>
        <color rgb="FF00B050"/>
        <rFont val="Meiryo UI"/>
        <family val="3"/>
        <charset val="128"/>
      </rPr>
      <t xml:space="preserve">
</t>
    </r>
    <r>
      <rPr>
        <sz val="12"/>
        <color rgb="FF000000"/>
        <rFont val="Meiryo UI"/>
        <family val="3"/>
        <charset val="128"/>
      </rPr>
      <t>※それぞれの異性体の測定量が定量下限値を下回る場合は、「&lt;0.001」のように記入し、検出限界値を下回る場合は、「ND」と表記すること。</t>
    </r>
    <rPh sb="17" eb="23">
      <t>チョウサタイショウキカン</t>
    </rPh>
    <phoneticPr fontId="2"/>
  </si>
  <si>
    <r>
      <t xml:space="preserve">利用方法…④、⑤
</t>
    </r>
    <r>
      <rPr>
        <sz val="12"/>
        <color rgb="FF000000"/>
        <rFont val="Meiryo UI"/>
        <family val="3"/>
        <charset val="128"/>
      </rPr>
      <t>※ボイラーや熱交換器で発生した蒸気や温水の利用方法として該当する項目全てに○を記入してください。
※利用方法については、具体的に記入してください。
※場内は焼却施設と同一敷地での利用、場外は敷地外での利用を指します。
※余熱利用方法の分類は別表２を参照ください。</t>
    </r>
    <phoneticPr fontId="2"/>
  </si>
  <si>
    <t>具体的な利用方法</t>
    <rPh sb="4" eb="6">
      <t>リヨウ</t>
    </rPh>
    <rPh sb="6" eb="8">
      <t>ホウホウ</t>
    </rPh>
    <phoneticPr fontId="2"/>
  </si>
  <si>
    <r>
      <t xml:space="preserve">発電効率
</t>
    </r>
    <r>
      <rPr>
        <sz val="11"/>
        <color rgb="FF000000"/>
        <rFont val="Meiryo UI"/>
        <family val="3"/>
        <charset val="128"/>
      </rPr>
      <t>※両方、記載願います。実績値は、次の式で算定し記入願います。</t>
    </r>
    <phoneticPr fontId="2"/>
  </si>
  <si>
    <r>
      <t>調査対象期間発電量実績　　</t>
    </r>
    <r>
      <rPr>
        <b/>
        <sz val="16"/>
        <color rgb="FF000000"/>
        <rFont val="Meiryo UI"/>
        <family val="3"/>
        <charset val="128"/>
      </rPr>
      <t>※発電量単位はMWh＝千kWhです。</t>
    </r>
    <rPh sb="0" eb="2">
      <t>チョウサ</t>
    </rPh>
    <rPh sb="2" eb="4">
      <t>タイショウ</t>
    </rPh>
    <rPh sb="4" eb="6">
      <t>キカン</t>
    </rPh>
    <phoneticPr fontId="2"/>
  </si>
  <si>
    <t>焼却施設の消費電力量</t>
    <phoneticPr fontId="2"/>
  </si>
  <si>
    <r>
      <t xml:space="preserve">調査対象期間における総余熱利用量の実績値を、下表に記入してください。
</t>
    </r>
    <r>
      <rPr>
        <sz val="12"/>
        <color rgb="FF000000"/>
        <rFont val="Meiryo UI"/>
        <family val="3"/>
        <charset val="128"/>
      </rPr>
      <t>※余熱利用量は、可能な限り、供給ベースの実績値ではなく、利用ベースの実績値を記入してください。
※余熱利用量の単位はGJ（ギガジュール）=百万kJです。
※cal（カロリー）等の場合は、次式を参考に換算してください。
A [cal ]をB [GJ]に変換する場合 ： B [GJ] ＝ A [cal ] × 4.2 ÷ 1,000,000,000
C [kcal]をD [GJ]に変換する場合 ： D [GJ] ＝ C [kcal] × 4.2 ÷ 1,000,000
E [Mcal]をF [GJ]に変換する場合 ： F [GJ] ＝ E [Mcal] × 4.2 ÷ 1,000</t>
    </r>
    <rPh sb="0" eb="2">
      <t>チョウサ</t>
    </rPh>
    <rPh sb="2" eb="4">
      <t>タイショウ</t>
    </rPh>
    <rPh sb="4" eb="6">
      <t>キカン</t>
    </rPh>
    <phoneticPr fontId="2"/>
  </si>
  <si>
    <r>
      <t xml:space="preserve">調査対象期間の焼却残さの年間排出量
</t>
    </r>
    <r>
      <rPr>
        <sz val="12"/>
        <color rgb="FF000000"/>
        <rFont val="Meiryo UI"/>
        <family val="3"/>
        <charset val="128"/>
      </rPr>
      <t>※「その他」欄には、燃え殻、ばいじん以外の焼却残さの名称を記入してください。
※1施設で複数の炉を有する場合で、各炉の排出量の内訳が不明な場合については、可能な限り合計値をもとに按分した数値を記入してください。不明な場合は炉番号が１の炉の調査票にのみ合計値を記入し、他の炉の調査票には、「1に含む」と記入してください。</t>
    </r>
    <rPh sb="0" eb="6">
      <t>チョウサタイショウキカン</t>
    </rPh>
    <phoneticPr fontId="2"/>
  </si>
  <si>
    <r>
      <t>電力利用していない場合は、</t>
    </r>
    <r>
      <rPr>
        <sz val="16"/>
        <color rgb="FFFF0000"/>
        <rFont val="Meiryo UI"/>
        <family val="3"/>
        <charset val="128"/>
      </rPr>
      <t>(28)</t>
    </r>
    <r>
      <rPr>
        <sz val="16"/>
        <color rgb="FF000000"/>
        <rFont val="Meiryo UI"/>
        <family val="3"/>
        <charset val="128"/>
      </rPr>
      <t>へお進みください。</t>
    </r>
    <phoneticPr fontId="2"/>
  </si>
  <si>
    <t>水噴霧式
（別置型）</t>
    <phoneticPr fontId="2"/>
  </si>
  <si>
    <t>水噴霧式
（炉頂型）</t>
    <phoneticPr fontId="2"/>
  </si>
  <si>
    <t>廃止又は許可取消の場合</t>
    <rPh sb="9" eb="11">
      <t>バアイ</t>
    </rPh>
    <phoneticPr fontId="2"/>
  </si>
  <si>
    <t>廃止又は許可取消年月日</t>
    <phoneticPr fontId="2"/>
  </si>
  <si>
    <t>（事業者の方）</t>
    <rPh sb="1" eb="4">
      <t>ジギョウシャ</t>
    </rPh>
    <rPh sb="5" eb="6">
      <t>カタ</t>
    </rPh>
    <phoneticPr fontId="2"/>
  </si>
  <si>
    <t>（調査対象自治体担当者の方）</t>
    <rPh sb="1" eb="3">
      <t>チョウサ</t>
    </rPh>
    <rPh sb="3" eb="5">
      <t>タイショウ</t>
    </rPh>
    <rPh sb="5" eb="8">
      <t>ジチタイ</t>
    </rPh>
    <rPh sb="8" eb="11">
      <t>タントウシャ</t>
    </rPh>
    <rPh sb="12" eb="13">
      <t>カタ</t>
    </rPh>
    <phoneticPr fontId="2"/>
  </si>
  <si>
    <r>
      <t xml:space="preserve">熱回収率実績値…⑨
</t>
    </r>
    <r>
      <rPr>
        <sz val="12"/>
        <color rgb="FF000000"/>
        <rFont val="Meiryo UI"/>
        <family val="3"/>
        <charset val="128"/>
      </rPr>
      <t>※熱回収率実績値は、下の式で算定し記入願います。</t>
    </r>
    <phoneticPr fontId="2"/>
  </si>
  <si>
    <t>ボイラーの蒸気条件と年間蒸気発生量の記入をお願いします。…⑧</t>
    <phoneticPr fontId="2"/>
  </si>
  <si>
    <t>(11)</t>
    <phoneticPr fontId="2"/>
  </si>
  <si>
    <t>(23)</t>
    <phoneticPr fontId="2"/>
  </si>
  <si>
    <t>(27)</t>
    <phoneticPr fontId="2"/>
  </si>
  <si>
    <r>
      <t>発電能力及び実績（</t>
    </r>
    <r>
      <rPr>
        <sz val="16"/>
        <color rgb="FFFF0000"/>
        <rFont val="Meiryo UI"/>
        <family val="3"/>
        <charset val="128"/>
      </rPr>
      <t>(27)④</t>
    </r>
    <r>
      <rPr>
        <sz val="16"/>
        <color rgb="FF000000"/>
        <rFont val="Meiryo UI"/>
        <family val="3"/>
        <charset val="128"/>
      </rPr>
      <t xml:space="preserve">で電力利用にチェックされた方）…⑥
</t>
    </r>
    <r>
      <rPr>
        <sz val="11"/>
        <color rgb="FF000000"/>
        <rFont val="Meiryo UI"/>
        <family val="3"/>
        <charset val="128"/>
      </rPr>
      <t>※3-6の記入にあたっては、1施設で複数の炉を有する場合で、発電のための設備が各炉で共通の場合は、炉番号が１の炉の調査票にまとめて記入し、他の炉の調査票においては「1に含む」と記入してください。</t>
    </r>
    <phoneticPr fontId="2"/>
  </si>
  <si>
    <r>
      <t>総余熱利用量実績（</t>
    </r>
    <r>
      <rPr>
        <sz val="16"/>
        <color rgb="FFFF0000"/>
        <rFont val="Meiryo UI"/>
        <family val="3"/>
        <charset val="128"/>
      </rPr>
      <t>(27)④</t>
    </r>
    <r>
      <rPr>
        <sz val="16"/>
        <color rgb="FF000000"/>
        <rFont val="Meiryo UI"/>
        <family val="3"/>
        <charset val="128"/>
      </rPr>
      <t>で電力利用以外の利用方法にチェックされた方）…⑦</t>
    </r>
    <phoneticPr fontId="2"/>
  </si>
  <si>
    <r>
      <t>※</t>
    </r>
    <r>
      <rPr>
        <sz val="12"/>
        <color rgb="FFFF0000"/>
        <rFont val="Meiryo UI"/>
        <family val="3"/>
        <charset val="128"/>
      </rPr>
      <t>(27)⑦~⑨</t>
    </r>
    <r>
      <rPr>
        <sz val="12"/>
        <color rgb="FF000000"/>
        <rFont val="Meiryo UI"/>
        <family val="3"/>
        <charset val="128"/>
      </rPr>
      <t>の記入にあたっては、1施設で複数の炉を有する場合で、</t>
    </r>
    <r>
      <rPr>
        <u/>
        <sz val="12"/>
        <color rgb="FF000000"/>
        <rFont val="Meiryo UI"/>
        <family val="3"/>
        <charset val="128"/>
      </rPr>
      <t>発電のための設備が各炉で共通の場合は、炉番号が１の炉の調査票にまとめて記入</t>
    </r>
    <r>
      <rPr>
        <sz val="12"/>
        <color rgb="FF000000"/>
        <rFont val="Meiryo UI"/>
        <family val="3"/>
        <charset val="128"/>
      </rPr>
      <t>し、</t>
    </r>
    <r>
      <rPr>
        <u/>
        <sz val="12"/>
        <color rgb="FF000000"/>
        <rFont val="Meiryo UI"/>
        <family val="3"/>
        <charset val="128"/>
      </rPr>
      <t>他の炉の調査票においては「1に含む」と記入</t>
    </r>
    <r>
      <rPr>
        <sz val="12"/>
        <color rgb="FF000000"/>
        <rFont val="Meiryo UI"/>
        <family val="3"/>
        <charset val="128"/>
      </rPr>
      <t>してください。</t>
    </r>
    <phoneticPr fontId="2"/>
  </si>
  <si>
    <r>
      <t>・有りの場合（調査票記入時点における最新の状況</t>
    </r>
    <r>
      <rPr>
        <sz val="16"/>
        <color rgb="FFFF0000"/>
        <rFont val="Meiryo UI"/>
        <family val="3"/>
        <charset val="128"/>
      </rPr>
      <t>(※調査対象期間に限らない)</t>
    </r>
    <r>
      <rPr>
        <sz val="16"/>
        <color rgb="FF000000"/>
        <rFont val="Meiryo UI"/>
        <family val="3"/>
        <charset val="128"/>
      </rPr>
      <t>を記入）</t>
    </r>
    <rPh sb="4" eb="6">
      <t>バアイ</t>
    </rPh>
    <rPh sb="18" eb="20">
      <t>サイシン</t>
    </rPh>
    <rPh sb="21" eb="23">
      <t>ジョウキョウ</t>
    </rPh>
    <rPh sb="25" eb="27">
      <t>チョウサ</t>
    </rPh>
    <rPh sb="27" eb="29">
      <t>タイショウ</t>
    </rPh>
    <rPh sb="29" eb="31">
      <t>キカン</t>
    </rPh>
    <rPh sb="32" eb="33">
      <t>カギ</t>
    </rPh>
    <rPh sb="38" eb="40">
      <t>キニュウ</t>
    </rPh>
    <phoneticPr fontId="2"/>
  </si>
  <si>
    <t>解体時期（年月）</t>
    <rPh sb="5" eb="7">
      <t>ネンゲツ</t>
    </rPh>
    <phoneticPr fontId="2"/>
  </si>
  <si>
    <t>試料採取日</t>
    <rPh sb="0" eb="4">
      <t>シリョウサイシュ</t>
    </rPh>
    <rPh sb="4" eb="5">
      <t>ビ</t>
    </rPh>
    <phoneticPr fontId="2"/>
  </si>
  <si>
    <t>最新の措置後の状況
（調査票記入時点）</t>
    <rPh sb="0" eb="2">
      <t>サイシン</t>
    </rPh>
    <rPh sb="3" eb="5">
      <t>ソチ</t>
    </rPh>
    <rPh sb="5" eb="6">
      <t>ゴ</t>
    </rPh>
    <rPh sb="7" eb="9">
      <t>ジョウキョウ</t>
    </rPh>
    <rPh sb="11" eb="14">
      <t>チョウサヒョウ</t>
    </rPh>
    <rPh sb="14" eb="16">
      <t>キニュウ</t>
    </rPh>
    <rPh sb="16" eb="18">
      <t>ジテン</t>
    </rPh>
    <phoneticPr fontId="24"/>
  </si>
  <si>
    <t>対策の実施状況</t>
    <rPh sb="0" eb="2">
      <t>タイサク</t>
    </rPh>
    <rPh sb="3" eb="5">
      <t>ジッシ</t>
    </rPh>
    <phoneticPr fontId="2"/>
  </si>
  <si>
    <t>余熱利用の状況
余熱利用のための設備(廃熱ボイラや熱交換器)の有無…①</t>
    <rPh sb="31" eb="33">
      <t>ウム</t>
    </rPh>
    <phoneticPr fontId="2"/>
  </si>
  <si>
    <r>
      <t>重油等化石燃料の発熱量(</t>
    </r>
    <r>
      <rPr>
        <sz val="16"/>
        <color rgb="FFFF0000"/>
        <rFont val="Meiryo UI"/>
        <family val="3"/>
        <charset val="128"/>
      </rPr>
      <t>F1</t>
    </r>
    <r>
      <rPr>
        <sz val="16"/>
        <color rgb="FF000000"/>
        <rFont val="Meiryo UI"/>
        <family val="3"/>
        <charset val="128"/>
      </rPr>
      <t>)</t>
    </r>
    <rPh sb="8" eb="11">
      <t>ハツネツリョウ</t>
    </rPh>
    <phoneticPr fontId="2"/>
  </si>
  <si>
    <r>
      <t>廃棄物燃料の発熱量(</t>
    </r>
    <r>
      <rPr>
        <sz val="16"/>
        <color rgb="FFFF0000"/>
        <rFont val="Meiryo UI"/>
        <family val="3"/>
        <charset val="128"/>
      </rPr>
      <t>F2</t>
    </r>
    <r>
      <rPr>
        <sz val="16"/>
        <color rgb="FF000000"/>
        <rFont val="Meiryo UI"/>
        <family val="3"/>
        <charset val="128"/>
      </rPr>
      <t xml:space="preserve">)
</t>
    </r>
    <r>
      <rPr>
        <sz val="11"/>
        <color rgb="FF000000"/>
        <rFont val="Meiryo UI"/>
        <family val="3"/>
        <charset val="128"/>
      </rPr>
      <t>(RPF、RDF等有価であるもの)</t>
    </r>
    <rPh sb="6" eb="9">
      <t>ハツネツリョウ</t>
    </rPh>
    <phoneticPr fontId="2"/>
  </si>
  <si>
    <r>
      <rPr>
        <sz val="16"/>
        <color rgb="FF000000"/>
        <rFont val="Meiryo UI"/>
        <family val="3"/>
        <charset val="128"/>
      </rPr>
      <t>施設の処理能力（１時間当たりトン数 t/h 及び１日当たりトン数 t/d ）</t>
    </r>
    <r>
      <rPr>
        <sz val="12"/>
        <color rgb="FF00B050"/>
        <rFont val="Meiryo UI"/>
        <family val="3"/>
        <charset val="128"/>
      </rPr>
      <t xml:space="preserve">
</t>
    </r>
    <r>
      <rPr>
        <sz val="12"/>
        <color rgb="FF000000"/>
        <rFont val="Meiryo UI"/>
        <family val="3"/>
        <charset val="128"/>
      </rPr>
      <t>※該当するものに処理能力を記入してください。
※処理能力の単位は「t/h」とし、「m³/h」で把握している場合は１m³＝１tとしてご記入ください。
※1施設で複数の炉を有する場合は、炉番号が１の炉の調査票にのみ合計値を記入し、他の炉の調査票には、</t>
    </r>
    <r>
      <rPr>
        <sz val="12"/>
        <color rgb="FFFF0000"/>
        <rFont val="Meiryo UI"/>
        <family val="3"/>
        <charset val="128"/>
      </rPr>
      <t>「1に含む」</t>
    </r>
    <r>
      <rPr>
        <sz val="12"/>
        <color rgb="FF000000"/>
        <rFont val="Meiryo UI"/>
        <family val="3"/>
        <charset val="128"/>
      </rPr>
      <t>と記入願います。</t>
    </r>
    <phoneticPr fontId="2"/>
  </si>
  <si>
    <r>
      <rPr>
        <sz val="14"/>
        <color rgb="FF000000"/>
        <rFont val="Meiryo UI"/>
        <family val="3"/>
        <charset val="128"/>
      </rPr>
      <t>調査対象期間に投入した
廃棄物以外の燃料(重油等化石燃料、廃棄物燃料)の総発熱量（</t>
    </r>
    <r>
      <rPr>
        <sz val="14"/>
        <color rgb="FFFF0000"/>
        <rFont val="Meiryo UI"/>
        <family val="3"/>
        <charset val="128"/>
      </rPr>
      <t>Fa</t>
    </r>
    <r>
      <rPr>
        <sz val="14"/>
        <color rgb="FF000000"/>
        <rFont val="Meiryo UI"/>
        <family val="3"/>
        <charset val="128"/>
      </rPr>
      <t>）…③</t>
    </r>
    <r>
      <rPr>
        <sz val="11"/>
        <color rgb="FF000000"/>
        <rFont val="Meiryo UI"/>
        <family val="3"/>
        <charset val="128"/>
      </rPr>
      <t xml:space="preserve">
</t>
    </r>
    <r>
      <rPr>
        <sz val="12"/>
        <color rgb="FF000000"/>
        <rFont val="Meiryo UI"/>
        <family val="3"/>
        <charset val="128"/>
      </rPr>
      <t>※</t>
    </r>
    <r>
      <rPr>
        <sz val="12"/>
        <color rgb="FFFF0000"/>
        <rFont val="Meiryo UI"/>
        <family val="3"/>
        <charset val="128"/>
      </rPr>
      <t>(24)調査対象期間の焼却実績に記入したものはここに含めない</t>
    </r>
    <r>
      <rPr>
        <sz val="12"/>
        <color rgb="FF000000"/>
        <rFont val="Meiryo UI"/>
        <family val="3"/>
        <charset val="128"/>
      </rPr>
      <t>で下さい。</t>
    </r>
    <rPh sb="0" eb="2">
      <t>チョウサ</t>
    </rPh>
    <rPh sb="2" eb="4">
      <t>タイショウ</t>
    </rPh>
    <rPh sb="4" eb="6">
      <t>キカン</t>
    </rPh>
    <rPh sb="23" eb="24">
      <t>トウ</t>
    </rPh>
    <rPh sb="24" eb="26">
      <t>カセキ</t>
    </rPh>
    <rPh sb="26" eb="28">
      <t>ネンリョウ</t>
    </rPh>
    <rPh sb="52" eb="54">
      <t>チョウサ</t>
    </rPh>
    <rPh sb="54" eb="56">
      <t>タイショウ</t>
    </rPh>
    <rPh sb="56" eb="58">
      <t>キカン</t>
    </rPh>
    <rPh sb="59" eb="61">
      <t>ショウキャク</t>
    </rPh>
    <rPh sb="61" eb="63">
      <t>ジッセキ</t>
    </rPh>
    <phoneticPr fontId="2"/>
  </si>
  <si>
    <r>
      <rPr>
        <sz val="14"/>
        <color rgb="FF000000"/>
        <rFont val="Meiryo UI"/>
        <family val="3"/>
        <charset val="128"/>
      </rPr>
      <t>調査対象期間に焼却処理された
廃棄物の総発熱量（</t>
    </r>
    <r>
      <rPr>
        <sz val="14"/>
        <color rgb="FFFF0000"/>
        <rFont val="Meiryo UI"/>
        <family val="3"/>
        <charset val="128"/>
      </rPr>
      <t>Iw</t>
    </r>
    <r>
      <rPr>
        <sz val="14"/>
        <color rgb="FF000000"/>
        <rFont val="Meiryo UI"/>
        <family val="3"/>
        <charset val="128"/>
      </rPr>
      <t>）…②
※</t>
    </r>
    <r>
      <rPr>
        <sz val="12"/>
        <color rgb="FFFF0000"/>
        <rFont val="Meiryo UI"/>
        <family val="3"/>
        <charset val="128"/>
      </rPr>
      <t>(24)調査対象期間の焼却実績に記入したもの</t>
    </r>
    <r>
      <rPr>
        <sz val="12"/>
        <color rgb="FF000000"/>
        <rFont val="Meiryo UI"/>
        <family val="3"/>
        <charset val="128"/>
      </rPr>
      <t>の総発熱量</t>
    </r>
    <rPh sb="0" eb="2">
      <t>チョウサ</t>
    </rPh>
    <rPh sb="2" eb="4">
      <t>タイショウ</t>
    </rPh>
    <rPh sb="4" eb="6">
      <t>キカン</t>
    </rPh>
    <rPh sb="9" eb="11">
      <t>ショリ</t>
    </rPh>
    <rPh sb="35" eb="37">
      <t>チョウサ</t>
    </rPh>
    <rPh sb="37" eb="41">
      <t>タイショウキカン</t>
    </rPh>
    <rPh sb="42" eb="44">
      <t>ショウキャク</t>
    </rPh>
    <rPh sb="44" eb="46">
      <t>ジッセキ</t>
    </rPh>
    <phoneticPr fontId="2"/>
  </si>
  <si>
    <r>
      <t xml:space="preserve">年間の焼却量（ｔ）　※調査対象期間の焼却実績
</t>
    </r>
    <r>
      <rPr>
        <sz val="11"/>
        <color rgb="FF000000"/>
        <rFont val="Meiryo UI"/>
        <family val="3"/>
        <charset val="128"/>
      </rPr>
      <t>※１施設で複数の炉を有する場合で、各炉の焼却量の内訳が不明な場合については、可能な限り合計値をもとに按分した数値を記入し、なお不明な場合は炉番号が１の炉の調査票にのみ合計値を記入し、他の炉の調査票には、「１に含む」と記入願います。
※補助燃料として利用した</t>
    </r>
    <r>
      <rPr>
        <sz val="11"/>
        <color rgb="FFFF0000"/>
        <rFont val="Meiryo UI"/>
        <family val="3"/>
        <charset val="128"/>
      </rPr>
      <t>廃棄物系の燃料(再生重油、RDF、RPF、廃タイヤ、木くず等有価のもの)はここには含めず、(27)③廃棄物以外の燃料の総発熱量として計上</t>
    </r>
    <r>
      <rPr>
        <sz val="11"/>
        <color rgb="FF000000"/>
        <rFont val="Meiryo UI"/>
        <family val="3"/>
        <charset val="128"/>
      </rPr>
      <t>してください。
※「その他」欄には、上記以外の廃棄物の焼却実績の合計値を記入ください。</t>
    </r>
    <rPh sb="0" eb="2">
      <t>ネンカン</t>
    </rPh>
    <rPh sb="3" eb="6">
      <t>ショウキャクリョウ</t>
    </rPh>
    <rPh sb="210" eb="211">
      <t>ソウ</t>
    </rPh>
    <rPh sb="211" eb="214">
      <t>ハツネツリョウ</t>
    </rPh>
    <phoneticPr fontId="2"/>
  </si>
  <si>
    <t>測定値</t>
    <rPh sb="0" eb="3">
      <t>ソクテイチ</t>
    </rPh>
    <phoneticPr fontId="2"/>
  </si>
  <si>
    <t>測定値</t>
    <rPh sb="0" eb="2">
      <t>ソクテイ</t>
    </rPh>
    <rPh sb="2" eb="3">
      <t>チ</t>
    </rPh>
    <phoneticPr fontId="2"/>
  </si>
  <si>
    <t>試料採取日</t>
    <phoneticPr fontId="2"/>
  </si>
  <si>
    <t>廃止又は許可取消年月日</t>
    <rPh sb="2" eb="3">
      <t>マタ</t>
    </rPh>
    <rPh sb="4" eb="6">
      <t>キョカ</t>
    </rPh>
    <rPh sb="6" eb="8">
      <t>トリケシ</t>
    </rPh>
    <phoneticPr fontId="25"/>
  </si>
  <si>
    <r>
      <t>火格子
又は
火床面積
(m</t>
    </r>
    <r>
      <rPr>
        <vertAlign val="superscript"/>
        <sz val="10"/>
        <rFont val="游ゴシック"/>
        <family val="3"/>
        <charset val="128"/>
        <scheme val="minor"/>
      </rPr>
      <t>2</t>
    </r>
    <r>
      <rPr>
        <sz val="10"/>
        <rFont val="游ゴシック"/>
        <family val="3"/>
        <charset val="128"/>
        <scheme val="minor"/>
      </rPr>
      <t>)</t>
    </r>
    <rPh sb="1" eb="3">
      <t>コウシ</t>
    </rPh>
    <rPh sb="4" eb="5">
      <t>マタ</t>
    </rPh>
    <rPh sb="7" eb="8">
      <t>ヒ</t>
    </rPh>
    <rPh sb="8" eb="9">
      <t>ユカ</t>
    </rPh>
    <rPh sb="9" eb="11">
      <t>メンセキ</t>
    </rPh>
    <phoneticPr fontId="25"/>
  </si>
  <si>
    <r>
      <t>排ガス中のダイオキシン類濃度等(ng-TEQ/m</t>
    </r>
    <r>
      <rPr>
        <vertAlign val="superscript"/>
        <sz val="10"/>
        <rFont val="游ゴシック"/>
        <family val="3"/>
        <charset val="128"/>
        <scheme val="minor"/>
      </rPr>
      <t>3</t>
    </r>
    <r>
      <rPr>
        <sz val="10"/>
        <rFont val="游ゴシック"/>
        <family val="3"/>
        <charset val="128"/>
        <scheme val="minor"/>
      </rPr>
      <t>N)</t>
    </r>
    <phoneticPr fontId="25"/>
  </si>
  <si>
    <r>
      <t xml:space="preserve">施設としての
1日当たり
処理能力
（ｔ/日）
</t>
    </r>
    <r>
      <rPr>
        <sz val="9"/>
        <rFont val="游ゴシック"/>
        <family val="3"/>
        <charset val="128"/>
        <scheme val="minor"/>
      </rPr>
      <t>※混焼した場合の処理能力</t>
    </r>
    <rPh sb="0" eb="2">
      <t>シセツ</t>
    </rPh>
    <rPh sb="8" eb="9">
      <t>ヒ</t>
    </rPh>
    <rPh sb="21" eb="22">
      <t>ニチ</t>
    </rPh>
    <rPh sb="26" eb="28">
      <t>コンショウ</t>
    </rPh>
    <rPh sb="30" eb="32">
      <t>バアイ</t>
    </rPh>
    <rPh sb="33" eb="35">
      <t>ショリ</t>
    </rPh>
    <rPh sb="35" eb="37">
      <t>ノウリョク</t>
    </rPh>
    <phoneticPr fontId="24"/>
  </si>
  <si>
    <r>
      <t>合　計　</t>
    </r>
    <r>
      <rPr>
        <b/>
        <sz val="10"/>
        <rFont val="游ゴシック"/>
        <family val="3"/>
        <charset val="128"/>
        <scheme val="minor"/>
      </rPr>
      <t>（トン／年）</t>
    </r>
    <rPh sb="0" eb="1">
      <t>ア</t>
    </rPh>
    <rPh sb="2" eb="3">
      <t>ケイ</t>
    </rPh>
    <rPh sb="8" eb="9">
      <t>ネン</t>
    </rPh>
    <phoneticPr fontId="25"/>
  </si>
  <si>
    <r>
      <rPr>
        <b/>
        <sz val="9"/>
        <rFont val="游ゴシック"/>
        <family val="3"/>
        <charset val="128"/>
        <scheme val="minor"/>
      </rPr>
      <t>共同煙道の
確認</t>
    </r>
    <r>
      <rPr>
        <sz val="9"/>
        <color rgb="FF0000FF"/>
        <rFont val="游ゴシック"/>
        <family val="3"/>
        <charset val="128"/>
        <scheme val="minor"/>
      </rPr>
      <t xml:space="preserve">
</t>
    </r>
    <r>
      <rPr>
        <sz val="9"/>
        <color rgb="FFFF0000"/>
        <rFont val="游ゴシック"/>
        <family val="3"/>
        <charset val="128"/>
        <scheme val="minor"/>
      </rPr>
      <t xml:space="preserve">炉番号 1 
以降の炉には
</t>
    </r>
    <r>
      <rPr>
        <b/>
        <sz val="10"/>
        <color rgb="FFFF0000"/>
        <rFont val="游ゴシック"/>
        <family val="3"/>
        <charset val="128"/>
        <scheme val="minor"/>
      </rPr>
      <t>「1と同設備」</t>
    </r>
    <r>
      <rPr>
        <sz val="9"/>
        <color rgb="FFFF0000"/>
        <rFont val="游ゴシック"/>
        <family val="3"/>
        <charset val="128"/>
        <scheme val="minor"/>
      </rPr>
      <t xml:space="preserve">
と入力。</t>
    </r>
    <rPh sb="0" eb="2">
      <t>キョウドウ</t>
    </rPh>
    <rPh sb="2" eb="4">
      <t>エンドウ</t>
    </rPh>
    <rPh sb="6" eb="8">
      <t>カクニン</t>
    </rPh>
    <rPh sb="11" eb="13">
      <t>バンゴウ</t>
    </rPh>
    <rPh sb="17" eb="19">
      <t>イコウ</t>
    </rPh>
    <rPh sb="20" eb="21">
      <t>ロ</t>
    </rPh>
    <phoneticPr fontId="25"/>
  </si>
  <si>
    <r>
      <t xml:space="preserve">
廃止又は
許可取消しの場合
</t>
    </r>
    <r>
      <rPr>
        <sz val="9"/>
        <rFont val="游ゴシック"/>
        <family val="3"/>
        <charset val="128"/>
        <scheme val="minor"/>
      </rPr>
      <t>※調査対象期間最終日の次の日（次年度調査対象期間初日）廃止の場合は、調査対象期間最終日時点の状況を記入</t>
    </r>
    <rPh sb="3" eb="4">
      <t>マタ</t>
    </rPh>
    <rPh sb="6" eb="9">
      <t>キョカト</t>
    </rPh>
    <rPh sb="9" eb="10">
      <t>ケ</t>
    </rPh>
    <rPh sb="12" eb="14">
      <t>バアイ</t>
    </rPh>
    <rPh sb="43" eb="45">
      <t>ハイシ</t>
    </rPh>
    <rPh sb="46" eb="48">
      <t>バアイ</t>
    </rPh>
    <rPh sb="50" eb="52">
      <t>チョウサ</t>
    </rPh>
    <rPh sb="52" eb="54">
      <t>タイショウ</t>
    </rPh>
    <rPh sb="54" eb="56">
      <t>キカン</t>
    </rPh>
    <rPh sb="56" eb="59">
      <t>サイシュウビ</t>
    </rPh>
    <rPh sb="59" eb="61">
      <t>ジテン</t>
    </rPh>
    <rPh sb="62" eb="64">
      <t>ジョウキョウ</t>
    </rPh>
    <rPh sb="65" eb="67">
      <t>キニュウ</t>
    </rPh>
    <phoneticPr fontId="24"/>
  </si>
  <si>
    <r>
      <t>(ng-TEQ/m</t>
    </r>
    <r>
      <rPr>
        <vertAlign val="superscript"/>
        <sz val="10"/>
        <rFont val="游ゴシック"/>
        <family val="3"/>
        <charset val="128"/>
        <scheme val="minor"/>
      </rPr>
      <t>3</t>
    </r>
    <r>
      <rPr>
        <sz val="10"/>
        <rFont val="游ゴシック"/>
        <family val="3"/>
        <charset val="128"/>
        <scheme val="minor"/>
      </rPr>
      <t>N)</t>
    </r>
    <phoneticPr fontId="24"/>
  </si>
  <si>
    <t>青色の欄は数式で計算しているため入力は不要です。ただし、内訳が不明で合計値のみ入力可能な場合は、直接合計値を入力してください。</t>
    <rPh sb="0" eb="2">
      <t>アオイロ</t>
    </rPh>
    <rPh sb="3" eb="4">
      <t>ラン</t>
    </rPh>
    <rPh sb="5" eb="7">
      <t>スウシキ</t>
    </rPh>
    <rPh sb="8" eb="10">
      <t>ケイサン</t>
    </rPh>
    <rPh sb="16" eb="18">
      <t>ニュウリョク</t>
    </rPh>
    <rPh sb="19" eb="21">
      <t>フヨウ</t>
    </rPh>
    <rPh sb="28" eb="30">
      <t>ウチワケ</t>
    </rPh>
    <rPh sb="31" eb="33">
      <t>フメイ</t>
    </rPh>
    <rPh sb="34" eb="37">
      <t>ゴウケイチ</t>
    </rPh>
    <rPh sb="39" eb="41">
      <t>ニュウリョク</t>
    </rPh>
    <rPh sb="41" eb="43">
      <t>カノウ</t>
    </rPh>
    <rPh sb="44" eb="46">
      <t>バアイ</t>
    </rPh>
    <rPh sb="48" eb="50">
      <t>チョクセツ</t>
    </rPh>
    <rPh sb="50" eb="53">
      <t>ゴウケイチ</t>
    </rPh>
    <rPh sb="54" eb="56">
      <t>ニュウリョク</t>
    </rPh>
    <phoneticPr fontId="2"/>
  </si>
  <si>
    <t>・「自治体番号」～「備考」までのデータを選択して「コピー」し、「半角自治体番号自治体名R6焼却施設（R5実績）.xlsx」の空白行（先頭）の「自治体番号」列に「値貼り付け」してください。</t>
    <rPh sb="20" eb="22">
      <t>センタク</t>
    </rPh>
    <rPh sb="32" eb="34">
      <t>ハンカク</t>
    </rPh>
    <rPh sb="34" eb="37">
      <t>ジチタイ</t>
    </rPh>
    <rPh sb="37" eb="39">
      <t>バンゴウ</t>
    </rPh>
    <rPh sb="39" eb="42">
      <t>ジチタイ</t>
    </rPh>
    <rPh sb="42" eb="43">
      <t>メイ</t>
    </rPh>
    <rPh sb="45" eb="47">
      <t>ショウキャク</t>
    </rPh>
    <rPh sb="47" eb="49">
      <t>シセツ</t>
    </rPh>
    <rPh sb="52" eb="54">
      <t>ジッセキ</t>
    </rPh>
    <rPh sb="62" eb="64">
      <t>クウハク</t>
    </rPh>
    <rPh sb="66" eb="68">
      <t>セントウ</t>
    </rPh>
    <phoneticPr fontId="24"/>
  </si>
  <si>
    <t>年間の稼働実績日数(調査対象期間実績)</t>
    <rPh sb="5" eb="7">
      <t>ジッセキ</t>
    </rPh>
    <rPh sb="10" eb="16">
      <t>チョウサタイショウキカン</t>
    </rPh>
    <phoneticPr fontId="2"/>
  </si>
  <si>
    <t>(27)-21</t>
  </si>
  <si>
    <t>(27)-22</t>
  </si>
  <si>
    <t>(27)-23</t>
  </si>
  <si>
    <t>(27)-24</t>
  </si>
  <si>
    <t>(27)-25</t>
  </si>
  <si>
    <t>(27)-26</t>
  </si>
  <si>
    <t>(27)-29</t>
  </si>
  <si>
    <t>(27)-30</t>
  </si>
  <si>
    <t>(27)-31</t>
  </si>
  <si>
    <t>(27)-32</t>
  </si>
  <si>
    <t>(27)-33</t>
  </si>
  <si>
    <t>(27)-34</t>
  </si>
  <si>
    <t>(27)-35</t>
  </si>
  <si>
    <t>(27)-36</t>
  </si>
  <si>
    <t>備考</t>
    <rPh sb="0" eb="2">
      <t>ビコウ</t>
    </rPh>
    <phoneticPr fontId="2"/>
  </si>
  <si>
    <t>(10)</t>
  </si>
  <si>
    <t>(15)</t>
  </si>
  <si>
    <t>(23)-3</t>
  </si>
  <si>
    <t>(31)-1</t>
  </si>
  <si>
    <t>(31)-2</t>
  </si>
  <si>
    <t>(31)-3</t>
  </si>
  <si>
    <t>(31)-4</t>
  </si>
  <si>
    <t>※赤字箇所は、平均値が最大値を超えていますので修正してください</t>
    <rPh sb="1" eb="3">
      <t>アカジ</t>
    </rPh>
    <rPh sb="3" eb="5">
      <t>カショ</t>
    </rPh>
    <rPh sb="7" eb="10">
      <t>ヘイキンチ</t>
    </rPh>
    <rPh sb="11" eb="14">
      <t>サイダイチ</t>
    </rPh>
    <rPh sb="15" eb="16">
      <t>コ</t>
    </rPh>
    <rPh sb="23" eb="25">
      <t>シュウセイ</t>
    </rPh>
    <phoneticPr fontId="2"/>
  </si>
  <si>
    <t>・このシートは操作しないでください</t>
    <rPh sb="7" eb="9">
      <t>ソウサ</t>
    </rPh>
    <phoneticPr fontId="2"/>
  </si>
  <si>
    <t>・空白行がなくなった場合は、「集計」セルを右クリックし、「挿入」→「テーブルの行(上)」を選択（左クリック）して空白行を作成してから、データの貼り付けを行ってください。</t>
    <rPh sb="1" eb="3">
      <t>クウハク</t>
    </rPh>
    <rPh sb="3" eb="4">
      <t>ギョウ</t>
    </rPh>
    <rPh sb="10" eb="12">
      <t>バアイ</t>
    </rPh>
    <rPh sb="15" eb="17">
      <t>シュウケイ</t>
    </rPh>
    <rPh sb="21" eb="22">
      <t>ミギ</t>
    </rPh>
    <rPh sb="29" eb="31">
      <t>ソウニュウ</t>
    </rPh>
    <rPh sb="39" eb="40">
      <t>ギョウ</t>
    </rPh>
    <rPh sb="41" eb="42">
      <t>ウエ</t>
    </rPh>
    <rPh sb="45" eb="47">
      <t>センタク</t>
    </rPh>
    <rPh sb="48" eb="49">
      <t>ヒダリ</t>
    </rPh>
    <rPh sb="56" eb="58">
      <t>クウハク</t>
    </rPh>
    <rPh sb="58" eb="59">
      <t>ギョウ</t>
    </rPh>
    <rPh sb="60" eb="62">
      <t>サクセイ</t>
    </rPh>
    <rPh sb="71" eb="72">
      <t>ハ</t>
    </rPh>
    <rPh sb="73" eb="74">
      <t>ツ</t>
    </rPh>
    <rPh sb="76" eb="77">
      <t>オコナ</t>
    </rPh>
    <phoneticPr fontId="24"/>
  </si>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</sst>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yyyy&quot;年&quot;m&quot;月&quot;d&quot;日&quot;;@"/>
    <numFmt numFmtId="178" formatCode="[$-F800]dddd\,\ mmmm\ dd\,\ yyyy"/>
  </numFmts>
  <fonts count="65">
    <font>
      <sz val="11"/>
      <color theme="1"/>
      <name val="游ゴシック"/>
      <family val="2"/>
      <charset val="128"/>
      <scheme val="minor"/>
    </font>
    <font>
      <sz val="12"/>
      <color rgb="FF000000"/>
      <name val="Meiryo UI"/>
      <family val="3"/>
      <charset val="128"/>
    </font>
    <font>
      <sz val="6"/>
      <name val="游ゴシック"/>
      <family val="2"/>
      <charset val="128"/>
      <scheme val="minor"/>
    </font>
    <font>
      <sz val="12"/>
      <color rgb="FF00B050"/>
      <name val="Meiryo UI"/>
      <family val="3"/>
      <charset val="128"/>
    </font>
    <font>
      <sz val="9"/>
      <color rgb="FF000000"/>
      <name val="Meiryo UI"/>
      <family val="3"/>
      <charset val="128"/>
    </font>
    <font>
      <sz val="16"/>
      <color rgb="FF000000"/>
      <name val="Meiryo UI"/>
      <family val="3"/>
      <charset val="128"/>
    </font>
    <font>
      <sz val="11"/>
      <color theme="1"/>
      <name val="Meiryo UI"/>
      <family val="3"/>
      <charset val="128"/>
    </font>
    <font>
      <sz val="11"/>
      <color rgb="FF000000"/>
      <name val="Meiryo UI"/>
      <family val="3"/>
      <charset val="128"/>
    </font>
    <font>
      <sz val="16"/>
      <color theme="1"/>
      <name val="游ゴシック"/>
      <family val="2"/>
      <charset val="128"/>
      <scheme val="minor"/>
    </font>
    <font>
      <b/>
      <sz val="16"/>
      <color rgb="FF000000"/>
      <name val="Meiryo UI"/>
      <family val="3"/>
      <charset val="128"/>
    </font>
    <font>
      <sz val="16"/>
      <color theme="1"/>
      <name val="游ゴシック"/>
      <family val="3"/>
      <charset val="128"/>
      <scheme val="minor"/>
    </font>
    <font>
      <sz val="16"/>
      <color theme="1"/>
      <name val="Meiryo UI"/>
      <family val="3"/>
      <charset val="128"/>
    </font>
    <font>
      <sz val="16"/>
      <color rgb="FF00B050"/>
      <name val="Meiryo UI"/>
      <family val="3"/>
      <charset val="128"/>
    </font>
    <font>
      <b/>
      <sz val="11"/>
      <color rgb="FF000000"/>
      <name val="Meiryo UI"/>
      <family val="3"/>
      <charset val="128"/>
    </font>
    <font>
      <b/>
      <sz val="16"/>
      <color rgb="FF00B050"/>
      <name val="Meiryo UI"/>
      <family val="3"/>
      <charset val="128"/>
    </font>
    <font>
      <sz val="14"/>
      <color theme="1"/>
      <name val="游ゴシック"/>
      <family val="3"/>
      <charset val="128"/>
      <scheme val="minor"/>
    </font>
    <font>
      <sz val="14"/>
      <color rgb="FF00B050"/>
      <name val="游ゴシック"/>
      <family val="3"/>
      <charset val="128"/>
      <scheme val="minor"/>
    </font>
    <font>
      <b/>
      <sz val="16"/>
      <color theme="1"/>
      <name val="Meiryo UI"/>
      <family val="3"/>
      <charset val="128"/>
    </font>
    <font>
      <vertAlign val="superscript"/>
      <sz val="16"/>
      <color theme="1"/>
      <name val="Meiryo UI"/>
      <family val="3"/>
      <charset val="128"/>
    </font>
    <font>
      <u/>
      <sz val="16"/>
      <color rgb="FF000000"/>
      <name val="Meiryo UI"/>
      <family val="3"/>
      <charset val="128"/>
    </font>
    <font>
      <sz val="16"/>
      <color rgb="FFFF0000"/>
      <name val="Meiryo UI"/>
      <family val="3"/>
      <charset val="128"/>
    </font>
    <font>
      <vertAlign val="superscript"/>
      <sz val="16"/>
      <color rgb="FF000000"/>
      <name val="Meiryo UI"/>
      <family val="3"/>
      <charset val="128"/>
    </font>
    <font>
      <sz val="14"/>
      <color rgb="FF000000"/>
      <name val="Meiryo UI"/>
      <family val="3"/>
      <charset val="128"/>
    </font>
    <font>
      <b/>
      <u/>
      <sz val="12"/>
      <color rgb="FF000000"/>
      <name val="Meiryo UI"/>
      <family val="3"/>
      <charset val="128"/>
    </font>
    <font>
      <sz val="6"/>
      <name val="ＭＳ Ｐゴシック"/>
      <family val="3"/>
      <charset val="128"/>
    </font>
    <font>
      <sz val="6"/>
      <name val="ＭＳ Ｐ明朝"/>
      <family val="1"/>
      <charset val="128"/>
    </font>
    <font>
      <sz val="11"/>
      <name val="ＭＳ Ｐゴシック"/>
      <family val="3"/>
      <charset val="128"/>
    </font>
    <font>
      <b/>
      <sz val="10"/>
      <color indexed="81"/>
      <name val="ＭＳ Ｐゴシック"/>
      <family val="3"/>
      <charset val="128"/>
    </font>
    <font>
      <b/>
      <sz val="10"/>
      <color indexed="10"/>
      <name val="ＭＳ Ｐゴシック"/>
      <family val="3"/>
      <charset val="128"/>
    </font>
    <font>
      <sz val="10"/>
      <color indexed="81"/>
      <name val="MS P ゴシック"/>
      <family val="3"/>
      <charset val="128"/>
    </font>
    <font>
      <b/>
      <sz val="10"/>
      <color indexed="39"/>
      <name val="ＭＳ Ｐゴシック"/>
      <family val="3"/>
      <charset val="128"/>
    </font>
    <font>
      <b/>
      <sz val="10"/>
      <color indexed="81"/>
      <name val="MS P ゴシック"/>
      <family val="3"/>
      <charset val="128"/>
    </font>
    <font>
      <sz val="10"/>
      <color indexed="81"/>
      <name val="ＭＳ Ｐゴシック"/>
      <family val="3"/>
      <charset val="128"/>
    </font>
    <font>
      <b/>
      <sz val="10"/>
      <color indexed="12"/>
      <name val="ＭＳ Ｐゴシック"/>
      <family val="3"/>
      <charset val="128"/>
    </font>
    <font>
      <sz val="16"/>
      <color rgb="FFFF0000"/>
      <name val="游ゴシック"/>
      <family val="2"/>
      <charset val="128"/>
      <scheme val="minor"/>
    </font>
    <font>
      <sz val="16"/>
      <color rgb="FFFF0000"/>
      <name val="游ゴシック"/>
      <family val="3"/>
      <charset val="128"/>
      <scheme val="minor"/>
    </font>
    <font>
      <sz val="14"/>
      <color theme="1"/>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Meiryo UI"/>
      <family val="3"/>
      <charset val="128"/>
    </font>
    <font>
      <sz val="12"/>
      <color rgb="FFFF0000"/>
      <name val="Meiryo UI"/>
      <family val="3"/>
      <charset val="128"/>
    </font>
    <font>
      <sz val="14"/>
      <color rgb="FFFF0000"/>
      <name val="Meiryo UI"/>
      <family val="3"/>
      <charset val="128"/>
    </font>
    <font>
      <sz val="14"/>
      <name val="Meiryo UI"/>
      <family val="3"/>
      <charset val="128"/>
    </font>
    <font>
      <b/>
      <sz val="12"/>
      <color rgb="FF000000"/>
      <name val="Meiryo UI"/>
      <family val="3"/>
      <charset val="128"/>
    </font>
    <font>
      <u/>
      <sz val="12"/>
      <color rgb="FF000000"/>
      <name val="Meiryo UI"/>
      <family val="3"/>
      <charset val="128"/>
    </font>
    <font>
      <b/>
      <u/>
      <sz val="11"/>
      <color rgb="FF000000"/>
      <name val="Meiryo UI"/>
      <family val="3"/>
      <charset val="128"/>
    </font>
    <font>
      <sz val="16"/>
      <color rgb="FF000000"/>
      <name val="游ゴシック"/>
      <family val="3"/>
      <charset val="128"/>
      <scheme val="minor"/>
    </font>
    <font>
      <sz val="11"/>
      <color theme="1"/>
      <name val="游ゴシック"/>
      <family val="2"/>
      <charset val="128"/>
      <scheme val="minor"/>
    </font>
    <font>
      <b/>
      <sz val="9"/>
      <color indexed="81"/>
      <name val="MS P ゴシック"/>
      <family val="3"/>
      <charset val="128"/>
    </font>
    <font>
      <sz val="16"/>
      <name val="Meiryo UI"/>
      <family val="3"/>
      <charset val="128"/>
    </font>
    <font>
      <sz val="11"/>
      <color rgb="FFFF0000"/>
      <name val="Meiryo UI"/>
      <family val="3"/>
      <charset val="128"/>
    </font>
    <font>
      <sz val="10"/>
      <name val="游ゴシック"/>
      <family val="3"/>
      <charset val="128"/>
      <scheme val="minor"/>
    </font>
    <font>
      <sz val="11"/>
      <color theme="1"/>
      <name val="游ゴシック"/>
      <family val="3"/>
      <charset val="128"/>
      <scheme val="minor"/>
    </font>
    <font>
      <vertAlign val="superscript"/>
      <sz val="10"/>
      <name val="游ゴシック"/>
      <family val="3"/>
      <charset val="128"/>
      <scheme val="minor"/>
    </font>
    <font>
      <sz val="9"/>
      <name val="游ゴシック"/>
      <family val="3"/>
      <charset val="128"/>
      <scheme val="minor"/>
    </font>
    <font>
      <b/>
      <sz val="10"/>
      <name val="游ゴシック"/>
      <family val="3"/>
      <charset val="128"/>
      <scheme val="minor"/>
    </font>
    <font>
      <sz val="9"/>
      <color rgb="FF0000FF"/>
      <name val="游ゴシック"/>
      <family val="3"/>
      <charset val="128"/>
      <scheme val="minor"/>
    </font>
    <font>
      <b/>
      <sz val="9"/>
      <name val="游ゴシック"/>
      <family val="3"/>
      <charset val="128"/>
      <scheme val="minor"/>
    </font>
    <font>
      <sz val="9"/>
      <color rgb="FFFF0000"/>
      <name val="游ゴシック"/>
      <family val="3"/>
      <charset val="128"/>
      <scheme val="minor"/>
    </font>
    <font>
      <b/>
      <sz val="10"/>
      <color rgb="FFFF0000"/>
      <name val="游ゴシック"/>
      <family val="3"/>
      <charset val="128"/>
      <scheme val="minor"/>
    </font>
    <font>
      <sz val="8"/>
      <name val="游ゴシック"/>
      <family val="3"/>
      <charset val="128"/>
      <scheme val="minor"/>
    </font>
    <font>
      <b/>
      <sz val="11"/>
      <color rgb="FFFF0000"/>
      <name val="游ゴシック"/>
      <family val="3"/>
      <charset val="128"/>
      <scheme val="minor"/>
    </font>
    <font>
      <sz val="10"/>
      <name val="ＭＳ ゴシック"/>
      <family val="3"/>
      <charset val="128"/>
    </font>
    <font>
      <sz val="10"/>
      <color theme="0"/>
      <name val="Meiryo UI"/>
      <family val="3"/>
      <charset val="128"/>
    </font>
    <font>
      <b/>
      <sz val="11"/>
      <color theme="1"/>
      <name val="游ゴシック"/>
      <family val="3"/>
      <charset val="128"/>
      <scheme val="minor"/>
    </font>
  </fonts>
  <fills count="13">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E6E6E6"/>
        <bgColor indexed="64"/>
      </patternFill>
    </fill>
    <fill>
      <patternFill patternType="solid">
        <fgColor rgb="FFFFFFFF"/>
        <bgColor indexed="64"/>
      </patternFill>
    </fill>
    <fill>
      <patternFill patternType="solid">
        <fgColor rgb="FFF2F2F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rgb="FFE6B8B7"/>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diagonalDown="1">
      <left/>
      <right/>
      <top/>
      <bottom/>
      <diagonal style="thin">
        <color auto="1"/>
      </diagonal>
    </border>
    <border diagonalDown="1">
      <left/>
      <right style="thin">
        <color indexed="64"/>
      </right>
      <top/>
      <bottom style="thin">
        <color indexed="64"/>
      </bottom>
      <diagonal style="thin">
        <color auto="1"/>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6" fontId="26" fillId="0" borderId="0" applyFont="0" applyFill="0" applyBorder="0" applyAlignment="0" applyProtection="0"/>
    <xf numFmtId="38" fontId="47" fillId="0" borderId="0" applyFont="0" applyFill="0" applyBorder="0" applyAlignment="0" applyProtection="0">
      <alignment vertical="center"/>
    </xf>
  </cellStyleXfs>
  <cellXfs count="582">
    <xf numFmtId="0" fontId="0" fillId="0" borderId="0" xfId="0">
      <alignment vertical="center"/>
    </xf>
    <xf numFmtId="0" fontId="8" fillId="3" borderId="0" xfId="0" applyFont="1" applyFill="1" applyAlignment="1">
      <alignment vertical="center" wrapText="1"/>
    </xf>
    <xf numFmtId="0" fontId="5" fillId="0" borderId="1" xfId="0" applyFont="1" applyBorder="1" applyAlignment="1">
      <alignment horizontal="left" vertical="center" wrapText="1"/>
    </xf>
    <xf numFmtId="0" fontId="8" fillId="3" borderId="0" xfId="0" applyFont="1" applyFill="1">
      <alignment vertical="center"/>
    </xf>
    <xf numFmtId="0" fontId="9" fillId="0" borderId="0" xfId="0" applyFont="1">
      <alignment vertical="center"/>
    </xf>
    <xf numFmtId="0" fontId="10" fillId="3" borderId="0" xfId="0" applyFont="1" applyFill="1">
      <alignment vertical="center"/>
    </xf>
    <xf numFmtId="49" fontId="11" fillId="4" borderId="4" xfId="0" applyNumberFormat="1" applyFont="1" applyFill="1" applyBorder="1">
      <alignment vertical="center"/>
    </xf>
    <xf numFmtId="49" fontId="11" fillId="4" borderId="5" xfId="0" applyNumberFormat="1" applyFont="1" applyFill="1" applyBorder="1">
      <alignment vertical="center"/>
    </xf>
    <xf numFmtId="0" fontId="5" fillId="0" borderId="1" xfId="0" applyFont="1" applyBorder="1" applyAlignment="1">
      <alignment vertical="center" wrapText="1"/>
    </xf>
    <xf numFmtId="0" fontId="5" fillId="2" borderId="13" xfId="0" applyFont="1" applyFill="1" applyBorder="1" applyAlignment="1">
      <alignment vertical="center" wrapText="1"/>
    </xf>
    <xf numFmtId="0" fontId="5" fillId="5" borderId="1" xfId="0" applyFont="1" applyFill="1" applyBorder="1" applyAlignment="1">
      <alignment vertical="center" wrapText="1"/>
    </xf>
    <xf numFmtId="49" fontId="11" fillId="3" borderId="0" xfId="0" applyNumberFormat="1" applyFont="1" applyFill="1">
      <alignment vertical="center"/>
    </xf>
    <xf numFmtId="49" fontId="17" fillId="3" borderId="0" xfId="0" applyNumberFormat="1" applyFont="1" applyFill="1">
      <alignment vertical="center"/>
    </xf>
    <xf numFmtId="49" fontId="17" fillId="3" borderId="0" xfId="0" applyNumberFormat="1" applyFont="1" applyFill="1" applyAlignment="1"/>
    <xf numFmtId="49" fontId="11" fillId="3" borderId="0" xfId="0" applyNumberFormat="1" applyFont="1" applyFill="1" applyAlignment="1">
      <alignment vertical="top"/>
    </xf>
    <xf numFmtId="0" fontId="11" fillId="3" borderId="0" xfId="0" applyFont="1" applyFill="1">
      <alignment vertical="center"/>
    </xf>
    <xf numFmtId="0" fontId="11" fillId="3" borderId="1" xfId="0" applyFont="1" applyFill="1" applyBorder="1">
      <alignment vertical="center"/>
    </xf>
    <xf numFmtId="0" fontId="11" fillId="3" borderId="0" xfId="0" applyFont="1" applyFill="1" applyAlignment="1">
      <alignment horizontal="center" vertical="center"/>
    </xf>
    <xf numFmtId="0" fontId="11" fillId="3" borderId="0" xfId="0" applyFont="1" applyFill="1" applyAlignment="1">
      <alignment horizontal="left" vertical="center" wrapText="1"/>
    </xf>
    <xf numFmtId="0" fontId="11" fillId="3" borderId="0" xfId="0" applyFont="1" applyFill="1" applyAlignment="1">
      <alignment horizontal="left" vertical="center"/>
    </xf>
    <xf numFmtId="49" fontId="11" fillId="3" borderId="0" xfId="0" applyNumberFormat="1" applyFont="1" applyFill="1" applyAlignment="1">
      <alignment horizontal="left" vertical="center"/>
    </xf>
    <xf numFmtId="0" fontId="5" fillId="3" borderId="0" xfId="0" applyFont="1" applyFill="1" applyAlignment="1">
      <alignment vertical="center" wrapText="1"/>
    </xf>
    <xf numFmtId="0" fontId="5" fillId="3" borderId="0" xfId="0" applyFont="1" applyFill="1" applyAlignment="1">
      <alignment horizontal="left" vertical="center" wrapText="1"/>
    </xf>
    <xf numFmtId="0" fontId="5" fillId="3" borderId="0" xfId="0" applyFont="1" applyFill="1" applyAlignment="1">
      <alignment horizontal="center" vertical="center" wrapText="1"/>
    </xf>
    <xf numFmtId="0" fontId="9" fillId="7" borderId="1" xfId="0" applyFont="1" applyFill="1" applyBorder="1" applyAlignment="1">
      <alignment horizontal="left" vertical="center" wrapText="1"/>
    </xf>
    <xf numFmtId="0" fontId="5" fillId="3" borderId="0" xfId="0" applyFont="1" applyFill="1" applyAlignment="1">
      <alignment horizontal="center" vertical="center" textRotation="255" wrapText="1"/>
    </xf>
    <xf numFmtId="0" fontId="5" fillId="5" borderId="1" xfId="0" applyFont="1" applyFill="1" applyBorder="1" applyAlignment="1">
      <alignment horizontal="lef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0" fontId="5" fillId="2" borderId="5" xfId="0" applyFont="1" applyFill="1" applyBorder="1" applyAlignment="1">
      <alignment horizontal="left" vertical="center" wrapText="1"/>
    </xf>
    <xf numFmtId="49" fontId="5" fillId="3" borderId="0" xfId="0" applyNumberFormat="1" applyFont="1" applyFill="1" applyAlignment="1">
      <alignment horizontal="left" vertical="center"/>
    </xf>
    <xf numFmtId="49" fontId="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49" fontId="11" fillId="3" borderId="0" xfId="0" applyNumberFormat="1" applyFont="1" applyFill="1" applyAlignment="1">
      <alignment horizontal="left" vertical="center" wrapText="1"/>
    </xf>
    <xf numFmtId="49" fontId="5" fillId="2" borderId="1" xfId="0" applyNumberFormat="1" applyFont="1" applyFill="1" applyBorder="1" applyAlignment="1">
      <alignment horizontal="left" vertical="center" wrapText="1"/>
    </xf>
    <xf numFmtId="49" fontId="11" fillId="3" borderId="0" xfId="0" applyNumberFormat="1" applyFont="1" applyFill="1" applyAlignment="1">
      <alignment horizontal="left" vertical="center" indent="3"/>
    </xf>
    <xf numFmtId="0" fontId="5" fillId="0" borderId="1"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2" borderId="9"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12" fillId="0" borderId="1" xfId="0" applyFont="1" applyBorder="1" applyAlignment="1">
      <alignment vertical="center" wrapText="1"/>
    </xf>
    <xf numFmtId="0" fontId="11" fillId="2" borderId="0" xfId="0" applyFont="1" applyFill="1" applyAlignment="1">
      <alignment vertical="center" wrapText="1"/>
    </xf>
    <xf numFmtId="0" fontId="11" fillId="2" borderId="16" xfId="0" applyFont="1" applyFill="1" applyBorder="1" applyAlignment="1">
      <alignment vertical="center" wrapText="1"/>
    </xf>
    <xf numFmtId="0" fontId="5" fillId="5" borderId="27" xfId="0" applyFont="1" applyFill="1" applyBorder="1" applyAlignment="1">
      <alignment vertical="center" wrapText="1"/>
    </xf>
    <xf numFmtId="0" fontId="5" fillId="5" borderId="8" xfId="0" applyFont="1" applyFill="1" applyBorder="1" applyAlignment="1">
      <alignment vertical="center" wrapText="1"/>
    </xf>
    <xf numFmtId="0" fontId="22" fillId="0" borderId="1" xfId="0" applyFont="1" applyBorder="1" applyAlignment="1">
      <alignment horizontal="left" vertical="center"/>
    </xf>
    <xf numFmtId="0" fontId="22" fillId="3" borderId="1" xfId="0"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xf>
    <xf numFmtId="0" fontId="5" fillId="5" borderId="26" xfId="0" applyFont="1" applyFill="1" applyBorder="1" applyAlignment="1">
      <alignment vertical="center" wrapText="1"/>
    </xf>
    <xf numFmtId="0" fontId="5" fillId="5" borderId="16" xfId="0" applyFont="1" applyFill="1" applyBorder="1" applyAlignment="1">
      <alignment horizontal="right" vertical="center" wrapText="1"/>
    </xf>
    <xf numFmtId="0" fontId="38" fillId="3" borderId="0" xfId="0" applyFont="1" applyFill="1">
      <alignment vertical="center"/>
    </xf>
    <xf numFmtId="0" fontId="39" fillId="4"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49" fontId="5" fillId="2" borderId="25" xfId="0" applyNumberFormat="1" applyFont="1" applyFill="1" applyBorder="1" applyAlignment="1">
      <alignment horizontal="left" vertical="center" wrapText="1"/>
    </xf>
    <xf numFmtId="49" fontId="5" fillId="2" borderId="15" xfId="0" applyNumberFormat="1" applyFont="1" applyFill="1" applyBorder="1" applyAlignment="1">
      <alignment horizontal="left" vertical="center" wrapText="1"/>
    </xf>
    <xf numFmtId="0" fontId="5" fillId="4" borderId="40" xfId="0" applyFont="1" applyFill="1" applyBorder="1" applyAlignment="1">
      <alignment vertical="center" wrapText="1"/>
    </xf>
    <xf numFmtId="0" fontId="5" fillId="6" borderId="39" xfId="0" applyFont="1" applyFill="1" applyBorder="1" applyAlignment="1">
      <alignment horizontal="left" vertical="top" wrapText="1"/>
    </xf>
    <xf numFmtId="0" fontId="36" fillId="3" borderId="0" xfId="0" applyFont="1" applyFill="1" applyAlignment="1">
      <alignment horizontal="center" vertical="center" wrapText="1"/>
    </xf>
    <xf numFmtId="0" fontId="39" fillId="4" borderId="6" xfId="0" applyFont="1" applyFill="1" applyBorder="1" applyAlignment="1">
      <alignment horizontal="center" vertical="center" wrapText="1"/>
    </xf>
    <xf numFmtId="0" fontId="11" fillId="4" borderId="6" xfId="0" applyFont="1" applyFill="1" applyBorder="1">
      <alignment vertical="center"/>
    </xf>
    <xf numFmtId="0" fontId="20" fillId="3" borderId="0" xfId="0" applyFont="1" applyFill="1" applyAlignment="1">
      <alignment horizontal="left" vertical="center"/>
    </xf>
    <xf numFmtId="0" fontId="5" fillId="2" borderId="61" xfId="0" applyFont="1" applyFill="1" applyBorder="1" applyAlignment="1">
      <alignment vertical="center" wrapText="1"/>
    </xf>
    <xf numFmtId="0" fontId="5" fillId="2" borderId="62" xfId="0" applyFont="1" applyFill="1" applyBorder="1" applyAlignment="1">
      <alignment vertical="center" wrapText="1"/>
    </xf>
    <xf numFmtId="0" fontId="20" fillId="3" borderId="25" xfId="0" applyFont="1" applyFill="1" applyBorder="1" applyAlignment="1">
      <alignment vertical="center" textRotation="255"/>
    </xf>
    <xf numFmtId="0" fontId="9" fillId="3" borderId="0" xfId="0" applyFont="1" applyFill="1">
      <alignment vertical="center"/>
    </xf>
    <xf numFmtId="0" fontId="5" fillId="2" borderId="5" xfId="0" applyFont="1" applyFill="1" applyBorder="1" applyAlignment="1">
      <alignment horizontal="center" vertical="center" wrapText="1"/>
    </xf>
    <xf numFmtId="0" fontId="39" fillId="4" borderId="44" xfId="0" applyFont="1" applyFill="1" applyBorder="1" applyAlignment="1">
      <alignment horizontal="center" vertical="center" wrapText="1"/>
    </xf>
    <xf numFmtId="0" fontId="5" fillId="5" borderId="37" xfId="0" applyFont="1" applyFill="1" applyBorder="1" applyAlignment="1">
      <alignment vertical="center" wrapText="1"/>
    </xf>
    <xf numFmtId="0" fontId="5" fillId="5" borderId="38" xfId="0" applyFont="1" applyFill="1" applyBorder="1" applyAlignment="1">
      <alignment vertical="center" wrapText="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46" fillId="0" borderId="0" xfId="0" applyFont="1" applyAlignment="1">
      <alignment horizontal="center" vertical="center"/>
    </xf>
    <xf numFmtId="0" fontId="11" fillId="4" borderId="72" xfId="0" applyFont="1" applyFill="1" applyBorder="1" applyAlignment="1">
      <alignment horizontal="left" vertical="center"/>
    </xf>
    <xf numFmtId="0" fontId="5" fillId="0" borderId="3"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4" xfId="0" applyFont="1" applyBorder="1" applyAlignment="1">
      <alignment vertical="center" wrapText="1"/>
    </xf>
    <xf numFmtId="0" fontId="5" fillId="2" borderId="71" xfId="0" applyFont="1" applyFill="1" applyBorder="1" applyAlignment="1">
      <alignment horizontal="left" vertical="center" wrapText="1"/>
    </xf>
    <xf numFmtId="49" fontId="39" fillId="10" borderId="0" xfId="0" applyNumberFormat="1" applyFont="1" applyFill="1">
      <alignment vertical="center"/>
    </xf>
    <xf numFmtId="0" fontId="38" fillId="10" borderId="0" xfId="0" applyFont="1" applyFill="1">
      <alignment vertical="center"/>
    </xf>
    <xf numFmtId="49" fontId="12" fillId="4" borderId="1" xfId="0" applyNumberFormat="1" applyFont="1" applyFill="1" applyBorder="1">
      <alignment vertical="center"/>
    </xf>
    <xf numFmtId="49" fontId="12" fillId="2" borderId="3" xfId="0" applyNumberFormat="1" applyFont="1" applyFill="1" applyBorder="1" applyAlignment="1">
      <alignment horizontal="left" vertical="top" wrapText="1"/>
    </xf>
    <xf numFmtId="49" fontId="12" fillId="3" borderId="0" xfId="0" applyNumberFormat="1" applyFont="1" applyFill="1" applyAlignment="1">
      <alignment horizontal="left" vertical="center" wrapText="1"/>
    </xf>
    <xf numFmtId="49" fontId="12" fillId="2" borderId="4" xfId="0" applyNumberFormat="1" applyFont="1" applyFill="1" applyBorder="1" applyAlignment="1">
      <alignment vertical="center" wrapText="1"/>
    </xf>
    <xf numFmtId="49" fontId="12" fillId="3" borderId="0" xfId="0" applyNumberFormat="1" applyFont="1" applyFill="1" applyAlignment="1">
      <alignment horizontal="left" vertical="center"/>
    </xf>
    <xf numFmtId="49" fontId="12" fillId="3" borderId="0" xfId="0" applyNumberFormat="1" applyFont="1" applyFill="1" applyAlignment="1">
      <alignment vertical="center" wrapText="1"/>
    </xf>
    <xf numFmtId="49" fontId="12" fillId="2" borderId="1" xfId="0" applyNumberFormat="1" applyFont="1" applyFill="1" applyBorder="1" applyAlignment="1">
      <alignment horizontal="left" vertical="top" wrapText="1"/>
    </xf>
    <xf numFmtId="49" fontId="12" fillId="4" borderId="3" xfId="0" applyNumberFormat="1" applyFont="1" applyFill="1" applyBorder="1">
      <alignment vertical="center"/>
    </xf>
    <xf numFmtId="49" fontId="12" fillId="4" borderId="4" xfId="0" applyNumberFormat="1" applyFont="1" applyFill="1" applyBorder="1">
      <alignment vertical="center"/>
    </xf>
    <xf numFmtId="49" fontId="12" fillId="4" borderId="5" xfId="0" applyNumberFormat="1" applyFont="1" applyFill="1" applyBorder="1">
      <alignment vertical="center"/>
    </xf>
    <xf numFmtId="49" fontId="12" fillId="3" borderId="0" xfId="0" applyNumberFormat="1" applyFont="1" applyFill="1">
      <alignment vertical="center"/>
    </xf>
    <xf numFmtId="49" fontId="12" fillId="2" borderId="3" xfId="0" applyNumberFormat="1" applyFont="1" applyFill="1" applyBorder="1" applyAlignment="1">
      <alignment vertical="center" wrapText="1"/>
    </xf>
    <xf numFmtId="49" fontId="12" fillId="2" borderId="5" xfId="0" applyNumberFormat="1" applyFont="1" applyFill="1" applyBorder="1" applyAlignment="1">
      <alignment vertical="center" wrapText="1"/>
    </xf>
    <xf numFmtId="49" fontId="12" fillId="4" borderId="1" xfId="0" applyNumberFormat="1" applyFont="1" applyFill="1" applyBorder="1" applyAlignment="1">
      <alignment horizontal="left" vertical="top"/>
    </xf>
    <xf numFmtId="49" fontId="12" fillId="4" borderId="3" xfId="0" applyNumberFormat="1" applyFont="1" applyFill="1" applyBorder="1" applyAlignment="1">
      <alignment horizontal="left" vertical="top"/>
    </xf>
    <xf numFmtId="49" fontId="12" fillId="4" borderId="1" xfId="0" applyNumberFormat="1" applyFont="1" applyFill="1" applyBorder="1" applyAlignment="1">
      <alignment horizontal="left" vertical="top" wrapText="1"/>
    </xf>
    <xf numFmtId="0" fontId="22" fillId="2" borderId="54" xfId="0" applyFont="1" applyFill="1" applyBorder="1" applyAlignment="1">
      <alignment horizontal="right" vertical="center"/>
    </xf>
    <xf numFmtId="0" fontId="22" fillId="2" borderId="1" xfId="0" applyFont="1" applyFill="1" applyBorder="1" applyAlignment="1">
      <alignment horizontal="center" vertical="center" wrapText="1"/>
    </xf>
    <xf numFmtId="176" fontId="51" fillId="8" borderId="11" xfId="0" applyNumberFormat="1" applyFont="1" applyFill="1" applyBorder="1" applyAlignment="1">
      <alignment horizontal="left" vertical="center"/>
    </xf>
    <xf numFmtId="176" fontId="51" fillId="3" borderId="3" xfId="0" applyNumberFormat="1" applyFont="1" applyFill="1" applyBorder="1" applyAlignment="1">
      <alignment horizontal="left" vertical="center"/>
    </xf>
    <xf numFmtId="176" fontId="51" fillId="3" borderId="3" xfId="0" applyNumberFormat="1" applyFont="1" applyFill="1" applyBorder="1">
      <alignment vertical="center"/>
    </xf>
    <xf numFmtId="0" fontId="51" fillId="3" borderId="6" xfId="0" applyFont="1" applyFill="1" applyBorder="1">
      <alignment vertical="center"/>
    </xf>
    <xf numFmtId="0" fontId="51" fillId="3" borderId="7" xfId="0" applyFont="1" applyFill="1" applyBorder="1" applyAlignment="1">
      <alignment horizontal="left" vertical="center"/>
    </xf>
    <xf numFmtId="0" fontId="51" fillId="3" borderId="6" xfId="0" applyFont="1" applyFill="1" applyBorder="1" applyAlignment="1">
      <alignment horizontal="left" vertical="center"/>
    </xf>
    <xf numFmtId="0" fontId="52" fillId="0" borderId="0" xfId="0" applyFont="1">
      <alignment vertical="center"/>
    </xf>
    <xf numFmtId="0" fontId="51" fillId="8" borderId="8" xfId="0" applyFont="1" applyFill="1" applyBorder="1">
      <alignment vertical="center"/>
    </xf>
    <xf numFmtId="0" fontId="54" fillId="3" borderId="14" xfId="0" applyFont="1" applyFill="1" applyBorder="1" applyAlignment="1">
      <alignment vertical="center" wrapText="1"/>
    </xf>
    <xf numFmtId="0" fontId="51" fillId="3" borderId="7" xfId="0" applyFont="1" applyFill="1" applyBorder="1" applyAlignment="1">
      <alignment horizontal="centerContinuous" vertical="center"/>
    </xf>
    <xf numFmtId="0" fontId="51" fillId="3" borderId="2" xfId="0" applyFont="1" applyFill="1" applyBorder="1" applyAlignment="1">
      <alignment horizontal="centerContinuous" vertical="center"/>
    </xf>
    <xf numFmtId="0" fontId="51" fillId="3" borderId="11" xfId="0" applyFont="1" applyFill="1" applyBorder="1" applyAlignment="1">
      <alignment horizontal="centerContinuous" vertical="center"/>
    </xf>
    <xf numFmtId="0" fontId="51" fillId="3" borderId="14" xfId="0" applyFont="1" applyFill="1" applyBorder="1" applyAlignment="1">
      <alignment horizontal="centerContinuous" vertical="center"/>
    </xf>
    <xf numFmtId="0" fontId="51" fillId="3" borderId="14" xfId="0" applyFont="1" applyFill="1" applyBorder="1">
      <alignment vertical="center"/>
    </xf>
    <xf numFmtId="0" fontId="51" fillId="3" borderId="3" xfId="0" applyFont="1" applyFill="1" applyBorder="1">
      <alignment vertical="center"/>
    </xf>
    <xf numFmtId="0" fontId="51" fillId="3" borderId="14" xfId="0" applyFont="1" applyFill="1" applyBorder="1" applyAlignment="1">
      <alignment horizontal="center" vertical="center" textRotation="255"/>
    </xf>
    <xf numFmtId="0" fontId="54" fillId="3" borderId="29" xfId="0" applyFont="1" applyFill="1" applyBorder="1" applyAlignment="1">
      <alignment vertical="center" wrapText="1"/>
    </xf>
    <xf numFmtId="0" fontId="54" fillId="3" borderId="3" xfId="0" applyFont="1" applyFill="1" applyBorder="1" applyAlignment="1">
      <alignment horizontal="center" vertical="center" wrapText="1"/>
    </xf>
    <xf numFmtId="0" fontId="51" fillId="3" borderId="2" xfId="0" applyFont="1" applyFill="1" applyBorder="1">
      <alignment vertical="center"/>
    </xf>
    <xf numFmtId="0" fontId="51" fillId="3" borderId="9" xfId="0" applyFont="1" applyFill="1" applyBorder="1">
      <alignment vertical="center"/>
    </xf>
    <xf numFmtId="0" fontId="51" fillId="3" borderId="9" xfId="0" applyFont="1" applyFill="1" applyBorder="1" applyAlignment="1">
      <alignment horizontal="center" vertical="center" textRotation="255"/>
    </xf>
    <xf numFmtId="0" fontId="52" fillId="0" borderId="7" xfId="0" applyFont="1" applyBorder="1" applyAlignment="1">
      <alignment vertical="center" wrapText="1"/>
    </xf>
    <xf numFmtId="0" fontId="52" fillId="0" borderId="2" xfId="0" applyFont="1" applyBorder="1" applyAlignment="1">
      <alignment vertical="center" wrapText="1"/>
    </xf>
    <xf numFmtId="0" fontId="51" fillId="3" borderId="14" xfId="0" applyFont="1" applyFill="1" applyBorder="1" applyAlignment="1">
      <alignment horizontal="center" vertical="center" wrapText="1"/>
    </xf>
    <xf numFmtId="0" fontId="51" fillId="3" borderId="29" xfId="0" applyFont="1" applyFill="1" applyBorder="1" applyAlignment="1">
      <alignment horizontal="center" vertical="center"/>
    </xf>
    <xf numFmtId="0" fontId="54" fillId="3" borderId="25"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54" fillId="0" borderId="4" xfId="0" applyFont="1" applyBorder="1" applyAlignment="1">
      <alignment horizontal="center" vertical="center" wrapText="1"/>
    </xf>
    <xf numFmtId="0" fontId="51" fillId="3" borderId="3" xfId="0" applyFont="1" applyFill="1" applyBorder="1" applyAlignment="1">
      <alignment horizontal="center" vertical="center"/>
    </xf>
    <xf numFmtId="0" fontId="51" fillId="3" borderId="3" xfId="0" applyFont="1" applyFill="1" applyBorder="1" applyAlignment="1">
      <alignment horizontal="center" vertical="center" wrapText="1"/>
    </xf>
    <xf numFmtId="0" fontId="51" fillId="3" borderId="4" xfId="0" applyFont="1" applyFill="1" applyBorder="1">
      <alignment vertical="center"/>
    </xf>
    <xf numFmtId="0" fontId="51" fillId="3" borderId="25" xfId="0" applyFont="1" applyFill="1" applyBorder="1" applyAlignment="1">
      <alignment vertical="center" textRotation="255" wrapText="1"/>
    </xf>
    <xf numFmtId="0" fontId="51" fillId="3" borderId="4" xfId="1" applyNumberFormat="1" applyFont="1" applyFill="1" applyBorder="1" applyAlignment="1" applyProtection="1">
      <alignment vertical="center"/>
    </xf>
    <xf numFmtId="0" fontId="51" fillId="3" borderId="25" xfId="0" applyFont="1" applyFill="1" applyBorder="1" applyAlignment="1">
      <alignment horizontal="center" vertical="center"/>
    </xf>
    <xf numFmtId="0" fontId="51" fillId="3" borderId="3" xfId="0" applyFont="1" applyFill="1" applyBorder="1" applyAlignment="1">
      <alignment horizontal="center" vertical="center" shrinkToFit="1"/>
    </xf>
    <xf numFmtId="0" fontId="51" fillId="0" borderId="25" xfId="0" applyFont="1" applyBorder="1" applyAlignment="1">
      <alignment vertical="center" wrapText="1"/>
    </xf>
    <xf numFmtId="0" fontId="51" fillId="3" borderId="4" xfId="0" applyFont="1" applyFill="1" applyBorder="1" applyAlignment="1">
      <alignment horizontal="center" vertical="center" wrapText="1"/>
    </xf>
    <xf numFmtId="0" fontId="51" fillId="3" borderId="10" xfId="0" applyFont="1" applyFill="1" applyBorder="1" applyAlignment="1">
      <alignment horizontal="center" vertical="center" shrinkToFit="1"/>
    </xf>
    <xf numFmtId="0" fontId="51" fillId="0" borderId="4" xfId="0" applyFont="1" applyBorder="1" applyAlignment="1">
      <alignment horizontal="center" vertical="center" wrapText="1"/>
    </xf>
    <xf numFmtId="0" fontId="51" fillId="3" borderId="0" xfId="0" applyFont="1" applyFill="1" applyAlignment="1">
      <alignment horizontal="center" vertical="center"/>
    </xf>
    <xf numFmtId="0" fontId="51" fillId="3" borderId="4" xfId="0" applyFont="1" applyFill="1" applyBorder="1" applyAlignment="1">
      <alignment horizontal="center" vertical="center"/>
    </xf>
    <xf numFmtId="0" fontId="52" fillId="0" borderId="1" xfId="0" applyFont="1" applyBorder="1">
      <alignment vertical="center"/>
    </xf>
    <xf numFmtId="178" fontId="52" fillId="0" borderId="1" xfId="0" applyNumberFormat="1" applyFont="1" applyBorder="1">
      <alignment vertical="center"/>
    </xf>
    <xf numFmtId="0" fontId="52" fillId="11" borderId="1" xfId="0" applyFont="1" applyFill="1" applyBorder="1">
      <alignment vertical="center"/>
    </xf>
    <xf numFmtId="0" fontId="61" fillId="0" borderId="0" xfId="0" applyFont="1">
      <alignment vertical="center"/>
    </xf>
    <xf numFmtId="0" fontId="52" fillId="0" borderId="11" xfId="0" applyFont="1" applyBorder="1">
      <alignment vertical="center"/>
    </xf>
    <xf numFmtId="0" fontId="52" fillId="0" borderId="1" xfId="0" applyFont="1" applyBorder="1" applyAlignment="1">
      <alignment horizontal="right" vertical="center"/>
    </xf>
    <xf numFmtId="49" fontId="39" fillId="11" borderId="0" xfId="0" applyNumberFormat="1" applyFont="1" applyFill="1">
      <alignment vertical="center"/>
    </xf>
    <xf numFmtId="0" fontId="38" fillId="11" borderId="0" xfId="0" applyFont="1" applyFill="1">
      <alignment vertical="center"/>
    </xf>
    <xf numFmtId="0" fontId="5" fillId="10" borderId="1" xfId="0" applyFont="1" applyFill="1" applyBorder="1" applyAlignment="1" applyProtection="1">
      <alignment horizontal="center" vertical="center" wrapText="1"/>
      <protection locked="0"/>
    </xf>
    <xf numFmtId="0" fontId="5" fillId="10" borderId="40" xfId="0" applyFont="1" applyFill="1" applyBorder="1" applyAlignment="1" applyProtection="1">
      <alignment horizontal="center" vertical="center" wrapText="1"/>
      <protection locked="0"/>
    </xf>
    <xf numFmtId="0" fontId="5" fillId="10" borderId="41" xfId="0"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protection locked="0"/>
    </xf>
    <xf numFmtId="0" fontId="11" fillId="10" borderId="3" xfId="0" applyFont="1" applyFill="1" applyBorder="1" applyAlignment="1" applyProtection="1">
      <alignment horizontal="center" vertical="center"/>
      <protection locked="0"/>
    </xf>
    <xf numFmtId="0" fontId="8" fillId="10" borderId="3" xfId="0" applyFont="1" applyFill="1" applyBorder="1" applyAlignment="1" applyProtection="1">
      <alignment horizontal="center" vertical="center"/>
      <protection locked="0"/>
    </xf>
    <xf numFmtId="0" fontId="11" fillId="10" borderId="1"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38" fillId="10" borderId="1" xfId="0" applyFont="1" applyFill="1" applyBorder="1" applyAlignment="1" applyProtection="1">
      <alignment horizontal="center" vertical="center"/>
      <protection locked="0"/>
    </xf>
    <xf numFmtId="0" fontId="39" fillId="10" borderId="1" xfId="0" applyFont="1" applyFill="1" applyBorder="1" applyAlignment="1" applyProtection="1">
      <alignment horizontal="center" vertical="center"/>
      <protection locked="0"/>
    </xf>
    <xf numFmtId="0" fontId="39" fillId="10" borderId="3" xfId="0" applyFont="1" applyFill="1" applyBorder="1" applyAlignment="1" applyProtection="1">
      <alignment horizontal="center" vertical="center"/>
      <protection locked="0"/>
    </xf>
    <xf numFmtId="0" fontId="38" fillId="10" borderId="66" xfId="0" applyFont="1" applyFill="1" applyBorder="1" applyAlignment="1" applyProtection="1">
      <alignment horizontal="center" vertical="center"/>
      <protection locked="0"/>
    </xf>
    <xf numFmtId="0" fontId="38" fillId="10" borderId="40" xfId="0" applyFont="1" applyFill="1" applyBorder="1" applyAlignment="1" applyProtection="1">
      <alignment horizontal="center" vertical="center"/>
      <protection locked="0"/>
    </xf>
    <xf numFmtId="0" fontId="39" fillId="10" borderId="63" xfId="0" applyFont="1" applyFill="1" applyBorder="1" applyAlignment="1" applyProtection="1">
      <alignment horizontal="center" vertical="center"/>
      <protection locked="0"/>
    </xf>
    <xf numFmtId="0" fontId="11" fillId="10" borderId="32" xfId="0" applyFont="1" applyFill="1" applyBorder="1" applyAlignment="1" applyProtection="1">
      <alignment horizontal="center" vertical="center"/>
      <protection locked="0"/>
    </xf>
    <xf numFmtId="0" fontId="8" fillId="10" borderId="3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49" fontId="62" fillId="12" borderId="1" xfId="0" applyNumberFormat="1" applyFont="1" applyFill="1" applyBorder="1" applyAlignment="1">
      <alignment vertical="center" shrinkToFit="1"/>
    </xf>
    <xf numFmtId="0" fontId="62" fillId="12" borderId="1" xfId="0" applyFont="1" applyFill="1" applyBorder="1" applyAlignment="1">
      <alignment vertical="center" shrinkToFit="1"/>
    </xf>
    <xf numFmtId="0" fontId="5" fillId="0" borderId="1" xfId="0" applyFont="1" applyBorder="1" applyAlignment="1" applyProtection="1">
      <alignment horizontal="center" vertical="center" shrinkToFit="1"/>
      <protection locked="0"/>
    </xf>
    <xf numFmtId="0" fontId="64" fillId="0" borderId="0" xfId="0" applyFont="1">
      <alignment vertical="center"/>
    </xf>
    <xf numFmtId="49" fontId="12" fillId="4" borderId="1" xfId="0" applyNumberFormat="1" applyFont="1" applyFill="1" applyBorder="1" applyAlignment="1">
      <alignment horizontal="left" vertical="top"/>
    </xf>
    <xf numFmtId="49" fontId="12" fillId="4" borderId="6" xfId="0" applyNumberFormat="1" applyFont="1" applyFill="1" applyBorder="1" applyAlignment="1">
      <alignment horizontal="left" vertical="top"/>
    </xf>
    <xf numFmtId="0" fontId="11" fillId="3" borderId="49"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5" fillId="0" borderId="5" xfId="0" applyFont="1" applyBorder="1" applyAlignment="1">
      <alignment horizontal="center" vertical="center" wrapText="1"/>
    </xf>
    <xf numFmtId="0" fontId="63" fillId="3" borderId="25" xfId="0" applyFont="1" applyFill="1" applyBorder="1" applyAlignment="1">
      <alignment vertical="center" wrapText="1"/>
    </xf>
    <xf numFmtId="177" fontId="5" fillId="0" borderId="6" xfId="0" applyNumberFormat="1" applyFont="1" applyBorder="1" applyAlignment="1" applyProtection="1">
      <alignment horizontal="right" vertical="center" wrapText="1"/>
      <protection locked="0"/>
    </xf>
    <xf numFmtId="177" fontId="5" fillId="0" borderId="2" xfId="0" applyNumberFormat="1" applyFont="1" applyBorder="1" applyAlignment="1" applyProtection="1">
      <alignment horizontal="right" vertical="center" wrapText="1"/>
      <protection locked="0"/>
    </xf>
    <xf numFmtId="0" fontId="5" fillId="3" borderId="6"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5" borderId="6"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5" borderId="7" xfId="0" applyFont="1" applyFill="1" applyBorder="1" applyAlignment="1">
      <alignment horizontal="left" vertical="center" wrapText="1"/>
    </xf>
    <xf numFmtId="0" fontId="1" fillId="5"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49" fontId="12" fillId="2" borderId="1" xfId="0" applyNumberFormat="1" applyFont="1" applyFill="1" applyBorder="1" applyAlignment="1">
      <alignment vertical="top" wrapText="1"/>
    </xf>
    <xf numFmtId="49" fontId="12" fillId="2" borderId="6" xfId="0" applyNumberFormat="1" applyFont="1" applyFill="1" applyBorder="1" applyAlignment="1">
      <alignment vertical="top" wrapText="1"/>
    </xf>
    <xf numFmtId="0" fontId="5" fillId="2" borderId="14"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11" fillId="4" borderId="43" xfId="0" applyFont="1" applyFill="1" applyBorder="1" applyAlignment="1">
      <alignment horizontal="center" vertical="center"/>
    </xf>
    <xf numFmtId="0" fontId="11" fillId="4" borderId="54" xfId="0" applyFont="1" applyFill="1" applyBorder="1" applyAlignment="1">
      <alignment horizontal="center" vertical="center"/>
    </xf>
    <xf numFmtId="0" fontId="11" fillId="4" borderId="39" xfId="0" applyFont="1" applyFill="1" applyBorder="1" applyAlignment="1">
      <alignment horizontal="center" vertical="center"/>
    </xf>
    <xf numFmtId="0" fontId="5" fillId="2" borderId="3" xfId="0" applyFont="1" applyFill="1" applyBorder="1" applyAlignment="1">
      <alignment horizontal="left" vertical="center" wrapText="1"/>
    </xf>
    <xf numFmtId="0" fontId="11" fillId="4" borderId="49" xfId="0" applyFont="1" applyFill="1" applyBorder="1" applyAlignment="1">
      <alignment horizontal="left" vertical="center" wrapText="1"/>
    </xf>
    <xf numFmtId="0" fontId="11" fillId="10" borderId="3" xfId="0" applyFont="1" applyFill="1" applyBorder="1" applyAlignment="1" applyProtection="1">
      <alignment horizontal="center" vertical="center"/>
      <protection locked="0"/>
    </xf>
    <xf numFmtId="0" fontId="5" fillId="2" borderId="44"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44" xfId="0" applyFont="1" applyFill="1" applyBorder="1" applyAlignment="1">
      <alignment horizontal="left" vertical="center" wrapText="1"/>
    </xf>
    <xf numFmtId="0" fontId="5" fillId="10" borderId="10" xfId="0" applyFont="1" applyFill="1" applyBorder="1" applyAlignment="1" applyProtection="1">
      <alignment horizontal="center" vertical="center" wrapText="1"/>
      <protection locked="0"/>
    </xf>
    <xf numFmtId="0" fontId="5" fillId="10" borderId="11" xfId="0" applyFont="1" applyFill="1" applyBorder="1" applyAlignment="1" applyProtection="1">
      <alignment horizontal="center" vertical="center" wrapText="1"/>
      <protection locked="0"/>
    </xf>
    <xf numFmtId="0" fontId="5" fillId="10" borderId="14" xfId="0" applyFont="1" applyFill="1" applyBorder="1" applyAlignment="1" applyProtection="1">
      <alignment horizontal="center" vertical="center" wrapText="1"/>
      <protection locked="0"/>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4" xfId="0" applyFont="1" applyFill="1" applyBorder="1" applyAlignment="1">
      <alignment horizontal="left" vertical="center" wrapText="1"/>
    </xf>
    <xf numFmtId="49" fontId="22" fillId="3" borderId="1" xfId="0" applyNumberFormat="1" applyFont="1" applyFill="1" applyBorder="1" applyAlignment="1">
      <alignment horizontal="left" vertical="center" wrapText="1"/>
    </xf>
    <xf numFmtId="0" fontId="22" fillId="3" borderId="6" xfId="0" applyFont="1" applyFill="1" applyBorder="1" applyAlignment="1">
      <alignment horizontal="left" vertical="center" wrapText="1"/>
    </xf>
    <xf numFmtId="49" fontId="5" fillId="0" borderId="1" xfId="0" applyNumberFormat="1" applyFont="1" applyBorder="1" applyAlignment="1">
      <alignment horizontal="center" vertical="center" wrapText="1"/>
    </xf>
    <xf numFmtId="0" fontId="22" fillId="3" borderId="7"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5" fillId="0" borderId="1" xfId="0" applyFont="1" applyBorder="1" applyAlignment="1">
      <alignment horizontal="right" vertical="center" wrapText="1"/>
    </xf>
    <xf numFmtId="0" fontId="5" fillId="2"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11" borderId="6"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3" borderId="5" xfId="0" applyFont="1" applyFill="1" applyBorder="1" applyAlignment="1" applyProtection="1">
      <alignment horizontal="center" vertical="center"/>
      <protection locked="0"/>
    </xf>
    <xf numFmtId="49" fontId="15" fillId="3" borderId="0" xfId="0" applyNumberFormat="1" applyFont="1" applyFill="1" applyAlignment="1">
      <alignment vertical="top" wrapText="1"/>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5" fillId="2" borderId="6" xfId="0" applyFont="1" applyFill="1" applyBorder="1" applyAlignment="1">
      <alignment vertical="center" wrapText="1"/>
    </xf>
    <xf numFmtId="0" fontId="5" fillId="2" borderId="2" xfId="0" applyFont="1" applyFill="1" applyBorder="1" applyAlignment="1">
      <alignment vertical="center" wrapText="1"/>
    </xf>
    <xf numFmtId="0" fontId="38" fillId="3" borderId="1" xfId="0" applyFont="1" applyFill="1" applyBorder="1" applyAlignment="1" applyProtection="1">
      <alignment horizontal="left" vertical="center" wrapText="1"/>
      <protection locked="0"/>
    </xf>
    <xf numFmtId="177" fontId="8" fillId="3" borderId="6" xfId="0" applyNumberFormat="1" applyFont="1" applyFill="1" applyBorder="1" applyProtection="1">
      <alignment vertical="center"/>
      <protection locked="0"/>
    </xf>
    <xf numFmtId="177" fontId="8" fillId="3" borderId="7" xfId="0" applyNumberFormat="1" applyFont="1" applyFill="1" applyBorder="1" applyProtection="1">
      <alignment vertical="center"/>
      <protection locked="0"/>
    </xf>
    <xf numFmtId="177" fontId="8" fillId="3" borderId="2" xfId="0" applyNumberFormat="1" applyFont="1" applyFill="1" applyBorder="1" applyProtection="1">
      <alignment vertical="center"/>
      <protection locked="0"/>
    </xf>
    <xf numFmtId="0" fontId="5" fillId="2" borderId="1" xfId="0" applyFont="1" applyFill="1" applyBorder="1" applyAlignment="1">
      <alignment vertical="center" wrapText="1"/>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12" xfId="0" applyFont="1" applyFill="1" applyBorder="1" applyAlignment="1">
      <alignmen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xf>
    <xf numFmtId="0" fontId="11" fillId="4" borderId="2" xfId="0" applyFont="1" applyFill="1" applyBorder="1" applyAlignment="1">
      <alignment horizontal="left" vertical="center"/>
    </xf>
    <xf numFmtId="0" fontId="8" fillId="10" borderId="7" xfId="0" applyFont="1" applyFill="1" applyBorder="1" applyAlignment="1" applyProtection="1">
      <alignment horizontal="center" vertical="center"/>
      <protection locked="0"/>
    </xf>
    <xf numFmtId="0" fontId="8" fillId="10" borderId="2" xfId="0" applyFont="1" applyFill="1" applyBorder="1" applyAlignment="1" applyProtection="1">
      <alignment horizontal="center" vertical="center"/>
      <protection locked="0"/>
    </xf>
    <xf numFmtId="49" fontId="12" fillId="2" borderId="3"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1" fillId="4" borderId="6" xfId="0" applyFont="1" applyFill="1" applyBorder="1" applyAlignment="1">
      <alignment horizontal="left" vertical="center"/>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xf>
    <xf numFmtId="0" fontId="11" fillId="4" borderId="1"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2" fillId="2" borderId="3" xfId="0" applyFont="1" applyFill="1" applyBorder="1" applyAlignment="1">
      <alignment horizontal="center" vertical="center" textRotation="255" wrapText="1"/>
    </xf>
    <xf numFmtId="0" fontId="22" fillId="2" borderId="4" xfId="0" applyFont="1" applyFill="1" applyBorder="1" applyAlignment="1">
      <alignment horizontal="center" vertical="center" textRotation="255" wrapText="1"/>
    </xf>
    <xf numFmtId="0" fontId="22" fillId="2" borderId="5" xfId="0" applyFont="1" applyFill="1" applyBorder="1" applyAlignment="1">
      <alignment horizontal="center" vertical="center" textRotation="255"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2" xfId="0" applyFont="1" applyFill="1" applyBorder="1" applyAlignment="1">
      <alignment vertical="center" wrapText="1"/>
    </xf>
    <xf numFmtId="0" fontId="5" fillId="2" borderId="7" xfId="0" applyFont="1" applyFill="1" applyBorder="1" applyAlignment="1">
      <alignment vertical="center" wrapText="1"/>
    </xf>
    <xf numFmtId="0" fontId="5" fillId="6" borderId="40" xfId="0" applyFont="1" applyFill="1" applyBorder="1" applyAlignment="1" applyProtection="1">
      <alignment horizontal="center" vertical="center" wrapText="1"/>
      <protection locked="0"/>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5" fillId="5" borderId="6" xfId="0" applyFont="1" applyFill="1" applyBorder="1" applyAlignment="1">
      <alignment horizontal="center" vertical="center" textRotation="255" wrapText="1"/>
    </xf>
    <xf numFmtId="0" fontId="5" fillId="5" borderId="63" xfId="0" applyFont="1" applyFill="1" applyBorder="1" applyAlignment="1">
      <alignment horizontal="center" vertical="center" textRotation="255" wrapText="1"/>
    </xf>
    <xf numFmtId="0" fontId="1" fillId="5" borderId="36" xfId="0" applyFont="1" applyFill="1" applyBorder="1" applyAlignment="1">
      <alignment horizontal="left" vertical="center" wrapText="1"/>
    </xf>
    <xf numFmtId="0" fontId="1" fillId="5" borderId="37"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5" fillId="10" borderId="63" xfId="0" applyFont="1" applyFill="1" applyBorder="1" applyAlignment="1" applyProtection="1">
      <alignment horizontal="center" vertical="center" wrapText="1"/>
      <protection locked="0"/>
    </xf>
    <xf numFmtId="0" fontId="5" fillId="10" borderId="65" xfId="0" applyFont="1" applyFill="1" applyBorder="1" applyAlignment="1" applyProtection="1">
      <alignment horizontal="center" vertical="center" wrapText="1"/>
      <protection locked="0"/>
    </xf>
    <xf numFmtId="0" fontId="5" fillId="10" borderId="69" xfId="0" applyFont="1" applyFill="1" applyBorder="1" applyAlignment="1" applyProtection="1">
      <alignment horizontal="center" vertical="center" wrapText="1"/>
      <protection locked="0"/>
    </xf>
    <xf numFmtId="0" fontId="5" fillId="10" borderId="60" xfId="0" applyFont="1" applyFill="1" applyBorder="1" applyAlignment="1" applyProtection="1">
      <alignment horizontal="center" vertical="center" wrapText="1"/>
      <protection locked="0"/>
    </xf>
    <xf numFmtId="0" fontId="5" fillId="10" borderId="48" xfId="0" applyFont="1" applyFill="1" applyBorder="1" applyAlignment="1" applyProtection="1">
      <alignment horizontal="center" vertical="center" wrapText="1"/>
      <protection locked="0"/>
    </xf>
    <xf numFmtId="0" fontId="5" fillId="10" borderId="70" xfId="0" applyFont="1" applyFill="1" applyBorder="1" applyAlignment="1" applyProtection="1">
      <alignment horizontal="center" vertical="center" wrapText="1"/>
      <protection locked="0"/>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73" xfId="0" applyFont="1" applyFill="1" applyBorder="1" applyAlignment="1">
      <alignment horizontal="center" vertical="center" wrapText="1"/>
    </xf>
    <xf numFmtId="0" fontId="5" fillId="5" borderId="7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11" borderId="1" xfId="0" applyFont="1" applyFill="1" applyBorder="1" applyAlignment="1" applyProtection="1">
      <alignment horizontal="center" vertical="center" wrapText="1"/>
      <protection locked="0"/>
    </xf>
    <xf numFmtId="0" fontId="5" fillId="11"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1" fillId="5" borderId="9" xfId="0" applyFont="1" applyFill="1" applyBorder="1" applyAlignment="1">
      <alignment horizontal="left" vertical="center" wrapText="1"/>
    </xf>
    <xf numFmtId="0" fontId="1" fillId="5" borderId="5"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 fillId="2" borderId="25" xfId="0" applyFont="1" applyFill="1" applyBorder="1" applyAlignment="1">
      <alignment horizontal="left" vertical="top" wrapText="1"/>
    </xf>
    <xf numFmtId="0" fontId="1" fillId="2" borderId="0" xfId="0" applyFont="1" applyFill="1" applyAlignment="1">
      <alignment horizontal="left" vertical="top" wrapText="1"/>
    </xf>
    <xf numFmtId="0" fontId="1" fillId="2" borderId="16" xfId="0" applyFont="1" applyFill="1" applyBorder="1" applyAlignment="1">
      <alignment horizontal="left" vertical="top" wrapText="1"/>
    </xf>
    <xf numFmtId="49" fontId="5" fillId="0" borderId="1" xfId="0" applyNumberFormat="1" applyFont="1" applyBorder="1" applyAlignment="1">
      <alignment horizontal="left" vertical="center" wrapText="1"/>
    </xf>
    <xf numFmtId="49" fontId="22" fillId="5" borderId="1" xfId="0" applyNumberFormat="1" applyFont="1" applyFill="1" applyBorder="1" applyAlignment="1">
      <alignment horizontal="center" vertical="center" wrapText="1"/>
    </xf>
    <xf numFmtId="0" fontId="5" fillId="2" borderId="33"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1" xfId="0" applyFont="1" applyBorder="1" applyAlignment="1" applyProtection="1">
      <alignment vertical="center" wrapText="1"/>
      <protection locked="0"/>
    </xf>
    <xf numFmtId="0" fontId="5" fillId="10" borderId="6" xfId="0" applyFont="1" applyFill="1" applyBorder="1" applyAlignment="1" applyProtection="1">
      <alignment horizontal="center" vertical="center" wrapText="1"/>
      <protection locked="0"/>
    </xf>
    <xf numFmtId="0" fontId="5" fillId="10" borderId="7" xfId="0" applyFont="1" applyFill="1" applyBorder="1" applyAlignment="1" applyProtection="1">
      <alignment horizontal="center" vertical="center" wrapText="1"/>
      <protection locked="0"/>
    </xf>
    <xf numFmtId="0" fontId="5" fillId="10" borderId="2" xfId="0" applyFont="1" applyFill="1" applyBorder="1" applyAlignment="1" applyProtection="1">
      <alignment horizontal="center" vertical="center" wrapText="1"/>
      <protection locked="0"/>
    </xf>
    <xf numFmtId="0" fontId="11" fillId="4" borderId="42" xfId="0" applyFont="1" applyFill="1" applyBorder="1" applyAlignment="1">
      <alignment horizontal="left" vertical="center"/>
    </xf>
    <xf numFmtId="0" fontId="11" fillId="4" borderId="37" xfId="0" applyFont="1" applyFill="1" applyBorder="1" applyAlignment="1">
      <alignment horizontal="left" vertical="center"/>
    </xf>
    <xf numFmtId="0" fontId="11" fillId="4" borderId="38" xfId="0" applyFont="1" applyFill="1" applyBorder="1" applyAlignment="1">
      <alignment horizontal="left" vertical="center"/>
    </xf>
    <xf numFmtId="49" fontId="5" fillId="0" borderId="40" xfId="0" applyNumberFormat="1" applyFont="1" applyBorder="1" applyAlignment="1" applyProtection="1">
      <alignment horizontal="right" vertical="center" wrapText="1"/>
      <protection locked="0"/>
    </xf>
    <xf numFmtId="49" fontId="5" fillId="0" borderId="41" xfId="0" applyNumberFormat="1" applyFont="1" applyBorder="1" applyAlignment="1" applyProtection="1">
      <alignment horizontal="right" vertical="center" wrapText="1"/>
      <protection locked="0"/>
    </xf>
    <xf numFmtId="0" fontId="22" fillId="2" borderId="43"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5" fillId="10" borderId="40" xfId="0" applyFont="1" applyFill="1" applyBorder="1" applyAlignment="1" applyProtection="1">
      <alignment horizontal="center" vertical="center" wrapText="1"/>
      <protection locked="0"/>
    </xf>
    <xf numFmtId="177" fontId="5" fillId="0" borderId="7" xfId="0" applyNumberFormat="1" applyFont="1" applyBorder="1" applyAlignment="1" applyProtection="1">
      <alignment horizontal="right" vertical="center" wrapText="1"/>
      <protection locked="0"/>
    </xf>
    <xf numFmtId="177" fontId="5" fillId="0" borderId="45" xfId="0" applyNumberFormat="1" applyFont="1" applyBorder="1" applyAlignment="1" applyProtection="1">
      <alignment horizontal="right" vertical="center" wrapText="1"/>
      <protection locked="0"/>
    </xf>
    <xf numFmtId="0" fontId="1" fillId="2" borderId="3" xfId="0" applyFont="1" applyFill="1" applyBorder="1" applyAlignment="1">
      <alignment horizontal="left" vertical="center" wrapText="1"/>
    </xf>
    <xf numFmtId="0" fontId="1" fillId="10" borderId="3"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68" xfId="0" applyFont="1" applyFill="1" applyBorder="1" applyAlignment="1">
      <alignment horizontal="center" vertical="center"/>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8" fillId="3" borderId="1" xfId="0" applyFont="1" applyFill="1" applyBorder="1" applyAlignment="1" applyProtection="1">
      <alignment horizontal="center" vertical="center"/>
      <protection locked="0"/>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8" fillId="3" borderId="19"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 xfId="2" applyNumberFormat="1" applyFont="1" applyBorder="1" applyAlignment="1" applyProtection="1">
      <alignment horizontal="center" vertical="center" wrapText="1"/>
      <protection locked="0"/>
    </xf>
    <xf numFmtId="0" fontId="5" fillId="0" borderId="1" xfId="2" applyNumberFormat="1" applyFont="1" applyBorder="1" applyAlignment="1" applyProtection="1">
      <alignment horizontal="center" vertical="center" shrinkToFit="1"/>
      <protection locked="0"/>
    </xf>
    <xf numFmtId="49" fontId="12" fillId="2" borderId="25" xfId="0" applyNumberFormat="1" applyFont="1" applyFill="1" applyBorder="1" applyAlignment="1">
      <alignment horizontal="left" vertical="top" wrapText="1"/>
    </xf>
    <xf numFmtId="49" fontId="12" fillId="2" borderId="15" xfId="0" applyNumberFormat="1" applyFont="1" applyFill="1" applyBorder="1" applyAlignment="1">
      <alignment horizontal="left" vertical="top" wrapText="1"/>
    </xf>
    <xf numFmtId="0" fontId="5" fillId="10" borderId="25" xfId="0" applyFont="1" applyFill="1" applyBorder="1" applyAlignment="1" applyProtection="1">
      <alignment horizontal="center" vertical="center" wrapText="1"/>
      <protection locked="0"/>
    </xf>
    <xf numFmtId="0" fontId="5" fillId="10" borderId="16" xfId="0" applyFont="1" applyFill="1" applyBorder="1" applyAlignment="1" applyProtection="1">
      <alignment horizontal="center" vertical="center" wrapText="1"/>
      <protection locked="0"/>
    </xf>
    <xf numFmtId="0" fontId="1" fillId="3"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177" fontId="5" fillId="0" borderId="3" xfId="0" applyNumberFormat="1" applyFont="1" applyBorder="1" applyAlignment="1" applyProtection="1">
      <alignment horizontal="right" vertical="center" wrapText="1"/>
      <protection locked="0"/>
    </xf>
    <xf numFmtId="0" fontId="5" fillId="3" borderId="34"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34" fillId="3" borderId="25" xfId="0" applyFont="1" applyFill="1" applyBorder="1" applyAlignment="1">
      <alignment horizontal="left" vertical="center" textRotation="255"/>
    </xf>
    <xf numFmtId="0" fontId="35" fillId="3" borderId="25" xfId="0" applyFont="1" applyFill="1" applyBorder="1" applyAlignment="1">
      <alignment horizontal="left" vertical="center" textRotation="255"/>
    </xf>
    <xf numFmtId="0" fontId="11" fillId="10" borderId="6" xfId="0" applyFont="1" applyFill="1" applyBorder="1" applyAlignment="1" applyProtection="1">
      <alignment horizontal="center" vertical="center"/>
      <protection locked="0"/>
    </xf>
    <xf numFmtId="0" fontId="11" fillId="10" borderId="7" xfId="0" applyFont="1" applyFill="1" applyBorder="1" applyAlignment="1" applyProtection="1">
      <alignment horizontal="center" vertical="center"/>
      <protection locked="0"/>
    </xf>
    <xf numFmtId="0" fontId="11" fillId="10" borderId="2" xfId="0" applyFont="1" applyFill="1" applyBorder="1" applyAlignment="1" applyProtection="1">
      <alignment horizontal="center" vertical="center"/>
      <protection locked="0"/>
    </xf>
    <xf numFmtId="0" fontId="11" fillId="4" borderId="51" xfId="0" applyFont="1" applyFill="1" applyBorder="1" applyAlignment="1">
      <alignment horizontal="left" vertical="center" wrapText="1"/>
    </xf>
    <xf numFmtId="0" fontId="11" fillId="4" borderId="52" xfId="0" applyFont="1" applyFill="1" applyBorder="1" applyAlignment="1">
      <alignment horizontal="left" vertical="center" wrapText="1"/>
    </xf>
    <xf numFmtId="0" fontId="11" fillId="4" borderId="53" xfId="0" applyFont="1" applyFill="1" applyBorder="1" applyAlignment="1">
      <alignment horizontal="left" vertical="center" wrapText="1"/>
    </xf>
    <xf numFmtId="0" fontId="39" fillId="0" borderId="67" xfId="0" applyFont="1" applyBorder="1" applyAlignment="1" applyProtection="1">
      <alignment horizontal="center" vertical="center"/>
      <protection locked="0"/>
    </xf>
    <xf numFmtId="0" fontId="39" fillId="0" borderId="64" xfId="0" applyFont="1" applyBorder="1" applyAlignment="1" applyProtection="1">
      <alignment horizontal="center" vertical="center"/>
      <protection locked="0"/>
    </xf>
    <xf numFmtId="0" fontId="39" fillId="0" borderId="65" xfId="0" applyFont="1" applyBorder="1" applyAlignment="1" applyProtection="1">
      <alignment horizontal="center" vertical="center"/>
      <protection locked="0"/>
    </xf>
    <xf numFmtId="49" fontId="39" fillId="4" borderId="61" xfId="0" applyNumberFormat="1" applyFont="1" applyFill="1" applyBorder="1" applyAlignment="1">
      <alignment horizontal="center" vertical="center"/>
    </xf>
    <xf numFmtId="49" fontId="39" fillId="4" borderId="62" xfId="0" applyNumberFormat="1" applyFont="1" applyFill="1" applyBorder="1" applyAlignment="1">
      <alignment horizontal="center" vertical="center"/>
    </xf>
    <xf numFmtId="0" fontId="11" fillId="4" borderId="58" xfId="0" applyFont="1" applyFill="1" applyBorder="1">
      <alignment vertical="center"/>
    </xf>
    <xf numFmtId="0" fontId="11" fillId="4" borderId="59" xfId="0" applyFont="1" applyFill="1" applyBorder="1">
      <alignment vertical="center"/>
    </xf>
    <xf numFmtId="0" fontId="11" fillId="4" borderId="60" xfId="0" applyFont="1" applyFill="1" applyBorder="1">
      <alignment vertical="center"/>
    </xf>
    <xf numFmtId="0" fontId="11" fillId="10" borderId="10" xfId="0" applyFont="1" applyFill="1" applyBorder="1" applyAlignment="1" applyProtection="1">
      <alignment horizontal="center" vertical="center"/>
      <protection locked="0"/>
    </xf>
    <xf numFmtId="0" fontId="11" fillId="10" borderId="11" xfId="0" applyFont="1" applyFill="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0" fontId="11" fillId="4" borderId="42"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1" fillId="4" borderId="38" xfId="0" applyFont="1" applyFill="1" applyBorder="1" applyAlignment="1">
      <alignment horizontal="left" vertical="center" wrapText="1"/>
    </xf>
    <xf numFmtId="0" fontId="11" fillId="4" borderId="49"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0" borderId="49"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5" fillId="4" borderId="58"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64" xfId="0" applyFont="1" applyFill="1" applyBorder="1" applyAlignment="1">
      <alignment horizontal="left" vertical="center" wrapText="1"/>
    </xf>
    <xf numFmtId="0" fontId="5" fillId="4" borderId="57" xfId="0" applyFont="1" applyFill="1" applyBorder="1" applyAlignment="1">
      <alignment horizontal="left" vertical="center" wrapText="1"/>
    </xf>
    <xf numFmtId="177" fontId="5" fillId="0" borderId="63" xfId="0" applyNumberFormat="1" applyFont="1" applyBorder="1" applyAlignment="1" applyProtection="1">
      <alignment horizontal="right" vertical="center" wrapText="1"/>
      <protection locked="0"/>
    </xf>
    <xf numFmtId="177" fontId="5" fillId="0" borderId="64" xfId="0" applyNumberFormat="1" applyFont="1" applyBorder="1" applyAlignment="1" applyProtection="1">
      <alignment horizontal="right" vertical="center" wrapText="1"/>
      <protection locked="0"/>
    </xf>
    <xf numFmtId="177" fontId="5" fillId="0" borderId="65" xfId="0" applyNumberFormat="1" applyFont="1" applyBorder="1" applyAlignment="1" applyProtection="1">
      <alignment horizontal="right" vertical="center" wrapText="1"/>
      <protection locked="0"/>
    </xf>
    <xf numFmtId="0" fontId="5" fillId="2" borderId="54"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49" fontId="12" fillId="2" borderId="1" xfId="0" applyNumberFormat="1" applyFont="1" applyFill="1" applyBorder="1" applyAlignment="1">
      <alignment horizontal="left" vertical="top" wrapText="1"/>
    </xf>
    <xf numFmtId="49" fontId="12" fillId="2" borderId="6" xfId="0" applyNumberFormat="1" applyFont="1" applyFill="1" applyBorder="1" applyAlignment="1">
      <alignment horizontal="left" vertical="top" wrapText="1"/>
    </xf>
    <xf numFmtId="0" fontId="5" fillId="0" borderId="1" xfId="0" applyFont="1" applyBorder="1" applyAlignment="1" applyProtection="1">
      <alignment horizontal="center" vertical="center" shrinkToFit="1"/>
      <protection locked="0"/>
    </xf>
    <xf numFmtId="0" fontId="42" fillId="4" borderId="36" xfId="0" applyFont="1" applyFill="1" applyBorder="1" applyAlignment="1">
      <alignment horizontal="left" vertical="center"/>
    </xf>
    <xf numFmtId="0" fontId="42" fillId="4" borderId="37" xfId="0" applyFont="1" applyFill="1" applyBorder="1" applyAlignment="1">
      <alignment horizontal="left" vertical="center"/>
    </xf>
    <xf numFmtId="0" fontId="42" fillId="4" borderId="38" xfId="0" applyFont="1" applyFill="1" applyBorder="1" applyAlignment="1">
      <alignment horizontal="left" vertical="center"/>
    </xf>
    <xf numFmtId="0" fontId="11" fillId="3" borderId="54" xfId="0" applyFont="1" applyFill="1" applyBorder="1" applyAlignment="1" applyProtection="1">
      <alignment horizontal="center" vertical="center"/>
      <protection locked="0"/>
    </xf>
    <xf numFmtId="0" fontId="11" fillId="3" borderId="44" xfId="0" applyFont="1" applyFill="1" applyBorder="1" applyAlignment="1" applyProtection="1">
      <alignment horizontal="center" vertical="center"/>
      <protection locked="0"/>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5" fillId="2" borderId="55"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10" borderId="4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49" fontId="12" fillId="4" borderId="3" xfId="0" applyNumberFormat="1" applyFont="1" applyFill="1" applyBorder="1" applyAlignment="1">
      <alignment horizontal="left" vertical="top"/>
    </xf>
    <xf numFmtId="49" fontId="12" fillId="4" borderId="25" xfId="0" applyNumberFormat="1" applyFont="1" applyFill="1" applyBorder="1" applyAlignment="1">
      <alignment horizontal="left" vertical="top"/>
    </xf>
    <xf numFmtId="49" fontId="12" fillId="4" borderId="15" xfId="0" applyNumberFormat="1" applyFont="1" applyFill="1" applyBorder="1" applyAlignment="1">
      <alignment horizontal="left" vertical="top"/>
    </xf>
    <xf numFmtId="0" fontId="11" fillId="3" borderId="34"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20" fillId="3" borderId="25" xfId="0" applyFont="1" applyFill="1" applyBorder="1" applyAlignment="1">
      <alignment horizontal="left" vertical="center" textRotation="255"/>
    </xf>
    <xf numFmtId="0" fontId="5" fillId="2" borderId="42"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38" xfId="0" applyFont="1" applyFill="1" applyBorder="1" applyAlignment="1">
      <alignment horizontal="left" vertical="center" wrapText="1"/>
    </xf>
    <xf numFmtId="0" fontId="40" fillId="3" borderId="0" xfId="0" applyFont="1" applyFill="1" applyAlignment="1">
      <alignment horizontal="left" vertical="top" wrapText="1"/>
    </xf>
    <xf numFmtId="0" fontId="20" fillId="3" borderId="0" xfId="0" applyFont="1" applyFill="1" applyAlignment="1">
      <alignment horizontal="left" textRotation="255"/>
    </xf>
    <xf numFmtId="0" fontId="5" fillId="2" borderId="47"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6" borderId="63" xfId="0" applyFont="1" applyFill="1" applyBorder="1" applyAlignment="1" applyProtection="1">
      <alignment horizontal="center" vertical="center" wrapText="1"/>
      <protection locked="0"/>
    </xf>
    <xf numFmtId="0" fontId="5" fillId="6" borderId="64" xfId="0" applyFont="1" applyFill="1" applyBorder="1" applyAlignment="1" applyProtection="1">
      <alignment horizontal="center" vertical="center" wrapText="1"/>
      <protection locked="0"/>
    </xf>
    <xf numFmtId="0" fontId="5" fillId="6" borderId="65" xfId="0" applyFont="1" applyFill="1" applyBorder="1" applyAlignment="1" applyProtection="1">
      <alignment horizontal="center" vertical="center" wrapText="1"/>
      <protection locked="0"/>
    </xf>
    <xf numFmtId="49" fontId="12" fillId="2" borderId="10" xfId="0" applyNumberFormat="1" applyFont="1" applyFill="1" applyBorder="1" applyAlignment="1">
      <alignment horizontal="left" vertical="top" wrapText="1"/>
    </xf>
    <xf numFmtId="0" fontId="22" fillId="4" borderId="1" xfId="0" applyFont="1" applyFill="1" applyBorder="1" applyAlignment="1">
      <alignment horizontal="left" vertical="center" wrapText="1"/>
    </xf>
    <xf numFmtId="0" fontId="22" fillId="3" borderId="1" xfId="0" applyFont="1" applyFill="1" applyBorder="1" applyAlignment="1" applyProtection="1">
      <alignment horizontal="center" vertical="center" wrapText="1"/>
      <protection locked="0"/>
    </xf>
    <xf numFmtId="0" fontId="5" fillId="10" borderId="3" xfId="0" applyFont="1" applyFill="1" applyBorder="1" applyAlignment="1" applyProtection="1">
      <alignment horizontal="center" vertical="center" wrapText="1"/>
      <protection locked="0"/>
    </xf>
    <xf numFmtId="0" fontId="1" fillId="3" borderId="34" xfId="0" applyFont="1" applyFill="1" applyBorder="1" applyAlignment="1" applyProtection="1">
      <alignment horizontal="center" vertical="center" wrapText="1"/>
      <protection locked="0"/>
    </xf>
    <xf numFmtId="0" fontId="1" fillId="3" borderId="35"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5" borderId="3" xfId="0" applyFont="1" applyFill="1" applyBorder="1" applyAlignment="1">
      <alignment horizontal="left" vertical="center" wrapText="1"/>
    </xf>
    <xf numFmtId="49" fontId="12" fillId="2" borderId="10" xfId="0" applyNumberFormat="1" applyFont="1" applyFill="1" applyBorder="1" applyAlignment="1">
      <alignment vertical="top" wrapText="1"/>
    </xf>
    <xf numFmtId="49" fontId="12" fillId="2" borderId="25" xfId="0" applyNumberFormat="1" applyFont="1" applyFill="1" applyBorder="1" applyAlignment="1">
      <alignment vertical="top" wrapText="1"/>
    </xf>
    <xf numFmtId="49" fontId="12" fillId="2" borderId="15" xfId="0" applyNumberFormat="1" applyFont="1" applyFill="1" applyBorder="1" applyAlignment="1">
      <alignment vertical="top" wrapText="1"/>
    </xf>
    <xf numFmtId="0" fontId="52" fillId="0" borderId="1" xfId="0" applyFont="1" applyBorder="1" applyAlignment="1">
      <alignment horizontal="left" vertical="center"/>
    </xf>
    <xf numFmtId="0" fontId="51" fillId="3" borderId="3"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25" xfId="0" applyFont="1" applyFill="1" applyBorder="1" applyAlignment="1">
      <alignment horizontal="center" vertical="center" wrapText="1"/>
    </xf>
    <xf numFmtId="0" fontId="51" fillId="3" borderId="30"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1" fillId="3" borderId="10" xfId="0" applyFont="1" applyFill="1" applyBorder="1" applyAlignment="1">
      <alignment horizontal="center" vertical="center" textRotation="255"/>
    </xf>
    <xf numFmtId="0" fontId="51" fillId="3" borderId="25" xfId="0" applyFont="1" applyFill="1" applyBorder="1" applyAlignment="1">
      <alignment horizontal="center" vertical="center" textRotation="255"/>
    </xf>
    <xf numFmtId="0" fontId="51" fillId="3" borderId="3" xfId="0" applyFont="1" applyFill="1" applyBorder="1" applyAlignment="1">
      <alignment horizontal="center" vertical="center" textRotation="255"/>
    </xf>
    <xf numFmtId="0" fontId="51" fillId="3" borderId="4" xfId="0" applyFont="1" applyFill="1" applyBorder="1" applyAlignment="1">
      <alignment horizontal="center" vertical="center" textRotation="255"/>
    </xf>
    <xf numFmtId="0" fontId="51" fillId="0" borderId="6" xfId="0" applyFont="1" applyBorder="1" applyAlignment="1">
      <alignment horizontal="center" vertical="center"/>
    </xf>
    <xf numFmtId="0" fontId="51" fillId="0" borderId="7" xfId="0" applyFont="1" applyBorder="1" applyAlignment="1">
      <alignment horizontal="center" vertical="center"/>
    </xf>
    <xf numFmtId="0" fontId="51" fillId="0" borderId="2" xfId="0" applyFont="1" applyBorder="1" applyAlignment="1">
      <alignment horizontal="center" vertical="center"/>
    </xf>
    <xf numFmtId="0" fontId="51" fillId="3" borderId="1" xfId="0" applyFont="1" applyFill="1" applyBorder="1" applyAlignment="1">
      <alignment horizontal="center" vertical="center"/>
    </xf>
    <xf numFmtId="0" fontId="51" fillId="3" borderId="3" xfId="0" applyFont="1" applyFill="1" applyBorder="1" applyAlignment="1">
      <alignment horizontal="center" vertical="center"/>
    </xf>
    <xf numFmtId="0" fontId="51" fillId="3" borderId="11" xfId="0" applyFont="1" applyFill="1" applyBorder="1" applyAlignment="1">
      <alignment horizontal="center" vertical="center" wrapText="1"/>
    </xf>
    <xf numFmtId="0" fontId="51" fillId="3" borderId="15"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2" fillId="3" borderId="4" xfId="0" applyFont="1" applyFill="1" applyBorder="1" applyAlignment="1">
      <alignment horizontal="center" vertical="center" textRotation="255"/>
    </xf>
    <xf numFmtId="0" fontId="52" fillId="3" borderId="4" xfId="0" applyFont="1" applyFill="1" applyBorder="1" applyAlignment="1">
      <alignment vertical="center" textRotation="255"/>
    </xf>
    <xf numFmtId="0" fontId="51" fillId="3" borderId="14" xfId="0" applyFont="1" applyFill="1" applyBorder="1" applyAlignment="1">
      <alignment horizontal="center" vertical="center" wrapText="1"/>
    </xf>
    <xf numFmtId="0" fontId="51" fillId="3" borderId="9"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1" xfId="0" applyFont="1" applyFill="1" applyBorder="1" applyAlignment="1">
      <alignment horizontal="center" vertical="center" textRotation="255"/>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3" borderId="4" xfId="0" applyFont="1" applyFill="1" applyBorder="1" applyAlignment="1">
      <alignment horizontal="center" vertical="center" textRotation="255" wrapText="1"/>
    </xf>
    <xf numFmtId="0" fontId="54" fillId="3" borderId="28" xfId="0" applyFont="1" applyFill="1" applyBorder="1" applyAlignment="1">
      <alignment horizontal="center" vertical="center" wrapText="1"/>
    </xf>
    <xf numFmtId="0" fontId="54" fillId="3" borderId="30" xfId="0" applyFont="1" applyFill="1" applyBorder="1" applyAlignment="1">
      <alignment horizontal="center" vertical="center" wrapText="1"/>
    </xf>
    <xf numFmtId="0" fontId="51" fillId="3" borderId="6" xfId="0" applyFont="1" applyFill="1" applyBorder="1" applyAlignment="1">
      <alignment horizontal="center" vertical="center"/>
    </xf>
    <xf numFmtId="0" fontId="51" fillId="3" borderId="7"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14" xfId="0" applyFont="1" applyFill="1" applyBorder="1" applyAlignment="1">
      <alignment horizontal="center" vertical="center" textRotation="255"/>
    </xf>
    <xf numFmtId="0" fontId="51" fillId="3" borderId="16" xfId="0" applyFont="1" applyFill="1" applyBorder="1" applyAlignment="1">
      <alignment horizontal="center" vertical="center" textRotation="255"/>
    </xf>
    <xf numFmtId="0" fontId="52" fillId="3" borderId="16" xfId="0" applyFont="1" applyFill="1" applyBorder="1" applyAlignment="1">
      <alignment horizontal="center" vertical="center" textRotation="255"/>
    </xf>
    <xf numFmtId="0" fontId="51" fillId="3" borderId="3" xfId="0" applyFont="1" applyFill="1" applyBorder="1" applyAlignment="1">
      <alignment horizontal="center" vertical="center" textRotation="255" shrinkToFit="1"/>
    </xf>
    <xf numFmtId="0" fontId="51" fillId="3" borderId="4" xfId="0" applyFont="1" applyFill="1" applyBorder="1" applyAlignment="1">
      <alignment horizontal="center" vertical="center" textRotation="255" shrinkToFit="1"/>
    </xf>
    <xf numFmtId="0" fontId="51" fillId="0" borderId="10"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1" xfId="0" applyFont="1" applyBorder="1" applyAlignment="1">
      <alignment horizontal="center" vertical="center" wrapText="1"/>
    </xf>
    <xf numFmtId="0" fontId="51" fillId="3" borderId="3" xfId="0" applyFont="1" applyFill="1" applyBorder="1" applyAlignment="1">
      <alignment horizontal="center" vertical="center" textRotation="255" wrapText="1"/>
    </xf>
    <xf numFmtId="0" fontId="51" fillId="3" borderId="10" xfId="0" applyFont="1" applyFill="1" applyBorder="1" applyAlignment="1">
      <alignment horizontal="center" vertical="center" textRotation="255" wrapText="1"/>
    </xf>
    <xf numFmtId="0" fontId="51" fillId="3" borderId="25" xfId="0" applyFont="1" applyFill="1" applyBorder="1" applyAlignment="1">
      <alignment horizontal="center" vertical="center" textRotation="255" wrapText="1"/>
    </xf>
    <xf numFmtId="0" fontId="54" fillId="3" borderId="1" xfId="0" applyFont="1" applyFill="1" applyBorder="1" applyAlignment="1">
      <alignment horizontal="center" vertical="center" wrapText="1"/>
    </xf>
    <xf numFmtId="0" fontId="51" fillId="3" borderId="4" xfId="0" applyFont="1" applyFill="1" applyBorder="1" applyAlignment="1">
      <alignment horizontal="center" vertical="center"/>
    </xf>
    <xf numFmtId="0" fontId="51" fillId="3" borderId="1" xfId="0" applyFont="1" applyFill="1" applyBorder="1" applyAlignment="1">
      <alignment horizontal="left" vertical="center"/>
    </xf>
    <xf numFmtId="0" fontId="52" fillId="3" borderId="25" xfId="0" applyFont="1" applyFill="1" applyBorder="1" applyAlignment="1">
      <alignment vertical="center" wrapText="1"/>
    </xf>
    <xf numFmtId="0" fontId="52" fillId="3" borderId="1" xfId="0" applyFont="1" applyFill="1" applyBorder="1" applyAlignment="1">
      <alignment horizontal="center" vertical="center"/>
    </xf>
    <xf numFmtId="0" fontId="51" fillId="0" borderId="1" xfId="0" applyFont="1" applyBorder="1" applyAlignment="1">
      <alignment horizontal="center" vertical="center"/>
    </xf>
    <xf numFmtId="0" fontId="51" fillId="0" borderId="10" xfId="0" applyFont="1" applyBorder="1" applyAlignment="1">
      <alignment horizontal="center" vertical="center" shrinkToFit="1"/>
    </xf>
    <xf numFmtId="0" fontId="51" fillId="0" borderId="11" xfId="0" applyFont="1" applyBorder="1" applyAlignment="1">
      <alignment horizontal="center" vertical="center" shrinkToFit="1"/>
    </xf>
    <xf numFmtId="0" fontId="51" fillId="0" borderId="14" xfId="0" applyFont="1" applyBorder="1" applyAlignment="1">
      <alignment horizontal="center" vertical="center" shrinkToFit="1"/>
    </xf>
    <xf numFmtId="0" fontId="51" fillId="0" borderId="15" xfId="0" applyFont="1" applyBorder="1" applyAlignment="1">
      <alignment horizontal="center" vertical="center" shrinkToFit="1"/>
    </xf>
    <xf numFmtId="0" fontId="51" fillId="0" borderId="8" xfId="0" applyFont="1" applyBorder="1" applyAlignment="1">
      <alignment horizontal="center" vertical="center" shrinkToFit="1"/>
    </xf>
    <xf numFmtId="0" fontId="51" fillId="0" borderId="9" xfId="0" applyFont="1" applyBorder="1" applyAlignment="1">
      <alignment horizontal="center" vertical="center" shrinkToFit="1"/>
    </xf>
    <xf numFmtId="0" fontId="54" fillId="3" borderId="1" xfId="0" applyFont="1" applyFill="1" applyBorder="1" applyAlignment="1">
      <alignment horizontal="center" vertical="center" textRotation="255" wrapText="1"/>
    </xf>
    <xf numFmtId="0" fontId="54" fillId="3" borderId="3" xfId="0" applyFont="1" applyFill="1" applyBorder="1" applyAlignment="1">
      <alignment horizontal="center" vertical="center" textRotation="255" wrapText="1"/>
    </xf>
    <xf numFmtId="0" fontId="51" fillId="3" borderId="28" xfId="0" applyFont="1" applyFill="1" applyBorder="1" applyAlignment="1">
      <alignment horizontal="center" vertical="center" wrapText="1"/>
    </xf>
    <xf numFmtId="0" fontId="51" fillId="3" borderId="1" xfId="0" applyFont="1" applyFill="1" applyBorder="1" applyAlignment="1">
      <alignment horizontal="center" vertical="center" textRotation="255" wrapText="1"/>
    </xf>
    <xf numFmtId="0" fontId="52" fillId="3" borderId="25" xfId="0" applyFont="1" applyFill="1" applyBorder="1" applyAlignment="1">
      <alignment vertical="center" textRotation="255"/>
    </xf>
    <xf numFmtId="0" fontId="54" fillId="3" borderId="4" xfId="0" applyFont="1" applyFill="1" applyBorder="1" applyAlignment="1">
      <alignment horizontal="left" vertical="center" wrapText="1"/>
    </xf>
    <xf numFmtId="0" fontId="51" fillId="3" borderId="6" xfId="0" applyFont="1" applyFill="1" applyBorder="1" applyAlignment="1">
      <alignment horizontal="center" vertical="center" shrinkToFit="1"/>
    </xf>
    <xf numFmtId="0" fontId="51" fillId="3" borderId="7" xfId="0" applyFont="1" applyFill="1" applyBorder="1" applyAlignment="1">
      <alignment horizontal="center" vertical="center" shrinkToFit="1"/>
    </xf>
    <xf numFmtId="0" fontId="51" fillId="3" borderId="31" xfId="0" applyFont="1" applyFill="1" applyBorder="1" applyAlignment="1">
      <alignment horizontal="center" vertical="center" textRotation="255" wrapText="1"/>
    </xf>
    <xf numFmtId="0" fontId="51" fillId="3" borderId="10" xfId="0" applyFont="1" applyFill="1" applyBorder="1" applyAlignment="1">
      <alignment horizontal="center" vertical="center"/>
    </xf>
    <xf numFmtId="0" fontId="51" fillId="3" borderId="11"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6" xfId="0" applyFont="1" applyFill="1" applyBorder="1" applyAlignment="1">
      <alignment horizontal="left" vertical="center"/>
    </xf>
    <xf numFmtId="0" fontId="51" fillId="3" borderId="7" xfId="0" applyFont="1" applyFill="1" applyBorder="1" applyAlignment="1">
      <alignment horizontal="left" vertical="center"/>
    </xf>
    <xf numFmtId="0" fontId="51" fillId="3" borderId="2" xfId="0" applyFont="1" applyFill="1" applyBorder="1" applyAlignment="1">
      <alignment horizontal="left" vertical="center"/>
    </xf>
    <xf numFmtId="0" fontId="51" fillId="0" borderId="1" xfId="0" applyFont="1" applyBorder="1">
      <alignment vertical="center"/>
    </xf>
    <xf numFmtId="0" fontId="52" fillId="0" borderId="1" xfId="0" applyFont="1" applyBorder="1">
      <alignment vertical="center"/>
    </xf>
    <xf numFmtId="0" fontId="51" fillId="0" borderId="6" xfId="0" applyFont="1" applyBorder="1">
      <alignment vertical="center"/>
    </xf>
    <xf numFmtId="0" fontId="51" fillId="0" borderId="7" xfId="0" applyFont="1" applyBorder="1">
      <alignment vertical="center"/>
    </xf>
    <xf numFmtId="0" fontId="51" fillId="0" borderId="2" xfId="0" applyFont="1" applyBorder="1">
      <alignment vertical="center"/>
    </xf>
    <xf numFmtId="0" fontId="52" fillId="3" borderId="4" xfId="0" applyFont="1" applyFill="1" applyBorder="1" applyAlignment="1">
      <alignment horizontal="center" vertical="center" textRotation="255" wrapText="1"/>
    </xf>
    <xf numFmtId="0" fontId="51" fillId="3" borderId="2" xfId="0" applyFont="1" applyFill="1" applyBorder="1" applyAlignment="1">
      <alignment horizontal="center" vertical="center" shrinkToFit="1"/>
    </xf>
    <xf numFmtId="0" fontId="51" fillId="0" borderId="11"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6" xfId="0" applyFont="1" applyBorder="1" applyAlignment="1">
      <alignment horizontal="left" vertical="center"/>
    </xf>
    <xf numFmtId="0" fontId="51" fillId="0" borderId="7" xfId="0" applyFont="1" applyBorder="1" applyAlignment="1">
      <alignment horizontal="left" vertical="center"/>
    </xf>
    <xf numFmtId="0" fontId="51" fillId="3" borderId="3" xfId="0" applyFont="1" applyFill="1" applyBorder="1" applyAlignment="1">
      <alignment horizontal="center" vertical="top" wrapText="1"/>
    </xf>
    <xf numFmtId="0" fontId="51" fillId="3" borderId="4" xfId="0" applyFont="1" applyFill="1" applyBorder="1" applyAlignment="1">
      <alignment horizontal="center" vertical="top" wrapText="1"/>
    </xf>
    <xf numFmtId="0" fontId="51" fillId="3" borderId="5" xfId="0" applyFont="1" applyFill="1" applyBorder="1" applyAlignment="1">
      <alignment horizontal="center" vertical="top" wrapText="1"/>
    </xf>
    <xf numFmtId="0" fontId="51" fillId="3" borderId="25" xfId="0" applyFont="1" applyFill="1" applyBorder="1" applyAlignment="1">
      <alignment horizontal="center" vertical="center"/>
    </xf>
    <xf numFmtId="0" fontId="52" fillId="3" borderId="25" xfId="0" applyFont="1" applyFill="1" applyBorder="1" applyAlignment="1">
      <alignment horizontal="center" vertical="center" textRotation="255"/>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0" borderId="3" xfId="0" applyFont="1" applyBorder="1" applyAlignment="1">
      <alignment horizontal="center" vertical="center" textRotation="255"/>
    </xf>
    <xf numFmtId="0" fontId="51" fillId="0" borderId="4" xfId="0" applyFont="1" applyBorder="1" applyAlignment="1">
      <alignment horizontal="center" vertical="center" textRotation="255"/>
    </xf>
    <xf numFmtId="176" fontId="51" fillId="0" borderId="3" xfId="0" quotePrefix="1" applyNumberFormat="1" applyFont="1" applyBorder="1" applyAlignment="1">
      <alignment horizontal="center" vertical="center" textRotation="255"/>
    </xf>
    <xf numFmtId="176" fontId="51" fillId="0" borderId="4" xfId="0" quotePrefix="1" applyNumberFormat="1" applyFont="1" applyBorder="1" applyAlignment="1">
      <alignment horizontal="center" vertical="center" textRotation="255"/>
    </xf>
    <xf numFmtId="0" fontId="51" fillId="8" borderId="10" xfId="0" applyFont="1" applyFill="1" applyBorder="1" applyAlignment="1">
      <alignment horizontal="center" vertical="center" textRotation="255"/>
    </xf>
    <xf numFmtId="0" fontId="51" fillId="8" borderId="25" xfId="0" applyFont="1" applyFill="1" applyBorder="1" applyAlignment="1">
      <alignment horizontal="center" vertical="center" textRotation="255"/>
    </xf>
    <xf numFmtId="176" fontId="52" fillId="3" borderId="3" xfId="0" applyNumberFormat="1" applyFont="1" applyFill="1" applyBorder="1" applyAlignment="1">
      <alignment horizontal="center" vertical="center" wrapText="1"/>
    </xf>
    <xf numFmtId="176" fontId="52" fillId="3" borderId="4" xfId="0" applyNumberFormat="1" applyFont="1" applyFill="1" applyBorder="1" applyAlignment="1">
      <alignment horizontal="center" vertical="center" wrapText="1"/>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6" fillId="9" borderId="3" xfId="0" applyFont="1" applyFill="1" applyBorder="1" applyAlignment="1">
      <alignment horizontal="center" vertical="center" wrapText="1"/>
    </xf>
    <xf numFmtId="0" fontId="54" fillId="9" borderId="4" xfId="0" applyFont="1" applyFill="1" applyBorder="1" applyAlignment="1">
      <alignment horizontal="center" vertical="center" wrapText="1"/>
    </xf>
    <xf numFmtId="0" fontId="51" fillId="9" borderId="4" xfId="0" applyFont="1" applyFill="1" applyBorder="1" applyAlignment="1">
      <alignment horizontal="center" vertical="center"/>
    </xf>
    <xf numFmtId="0" fontId="5" fillId="11" borderId="5" xfId="0" applyFont="1" applyFill="1" applyBorder="1" applyAlignment="1" applyProtection="1">
      <alignment horizontal="center" vertical="center" wrapText="1"/>
    </xf>
    <xf numFmtId="0" fontId="20" fillId="3" borderId="0" xfId="0" applyFont="1" applyFill="1" applyBorder="1" applyAlignment="1">
      <alignment horizontal="left" vertical="center" textRotation="255"/>
    </xf>
    <xf numFmtId="0" fontId="5" fillId="11" borderId="1" xfId="2" applyNumberFormat="1" applyFont="1" applyFill="1" applyBorder="1" applyAlignment="1" applyProtection="1">
      <alignment horizontal="center" vertical="center" shrinkToFit="1"/>
      <protection locked="0"/>
    </xf>
  </cellXfs>
  <cellStyles count="3">
    <cellStyle name="桁区切り" xfId="2" builtinId="6"/>
    <cellStyle name="通貨 2" xfId="1" xr:uid="{00000000-0005-0000-0000-000001000000}"/>
    <cellStyle name="標準" xfId="0" builtinId="0"/>
  </cellStyles>
  <dxfs count="40">
    <dxf>
      <font>
        <color rgb="FFFF0000"/>
      </font>
    </dxf>
    <dxf>
      <font>
        <color rgb="FFFF0000"/>
      </font>
    </dxf>
    <dxf>
      <font>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ont>
        <color rgb="FFFF0000"/>
      </font>
      <numFmt numFmtId="179" formatCode="0.00&quot;(※)&quot;"/>
    </dxf>
    <dxf>
      <font>
        <color rgb="FFFF0000"/>
      </font>
      <numFmt numFmtId="179" formatCode="0.00&quot;(※)&quo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ont>
        <color rgb="FFFF0000"/>
      </font>
      <numFmt numFmtId="179" formatCode="0.00&quot;(※)&quot;"/>
    </dxf>
    <dxf>
      <font>
        <color rgb="FFFF0000"/>
      </font>
      <numFmt numFmtId="181" formatCode="0.00&quot;(感染性廃棄物の量はその他を超えないようにしてください。)&quot;"/>
    </dxf>
    <dxf>
      <font>
        <color rgb="FFFF0000"/>
      </font>
      <numFmt numFmtId="0" formatCode="General"/>
    </dxf>
    <dxf>
      <font>
        <color rgb="FFFF0000"/>
      </font>
      <numFmt numFmtId="180" formatCode="0.00&quot;(平均値が最大値を超えていますので修正してください)&quot;"/>
    </dxf>
    <dxf>
      <font>
        <color rgb="FFFF0000"/>
      </font>
      <numFmt numFmtId="179" formatCode="0.00&quot;(※)&quot;"/>
    </dxf>
    <dxf>
      <font>
        <color rgb="FFFF0000"/>
      </font>
    </dxf>
    <dxf>
      <fill>
        <patternFill>
          <bgColor theme="0" tint="-0.499984740745262"/>
        </patternFill>
      </fill>
    </dxf>
    <dxf>
      <fill>
        <patternFill>
          <bgColor theme="0" tint="-0.499984740745262"/>
        </patternFill>
      </fill>
    </dxf>
    <dxf>
      <font>
        <color rgb="FFFF0000"/>
      </font>
      <numFmt numFmtId="179" formatCode="0.00&quot;(※)&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225878</xdr:colOff>
      <xdr:row>166</xdr:row>
      <xdr:rowOff>563334</xdr:rowOff>
    </xdr:from>
    <xdr:to>
      <xdr:col>9</xdr:col>
      <xdr:colOff>783770</xdr:colOff>
      <xdr:row>166</xdr:row>
      <xdr:rowOff>1488077</xdr:rowOff>
    </xdr:to>
    <xdr:grpSp>
      <xdr:nvGrpSpPr>
        <xdr:cNvPr id="38" name="グループ化 37">
          <a:extLst>
            <a:ext uri="{FF2B5EF4-FFF2-40B4-BE49-F238E27FC236}">
              <a16:creationId xmlns:a16="http://schemas.microsoft.com/office/drawing/2014/main" id="{C102F5E7-0CCB-6319-43A1-19D48B09DCC2}"/>
            </a:ext>
          </a:extLst>
        </xdr:cNvPr>
        <xdr:cNvGrpSpPr/>
      </xdr:nvGrpSpPr>
      <xdr:grpSpPr>
        <a:xfrm>
          <a:off x="2183795" y="84182251"/>
          <a:ext cx="7299475" cy="724718"/>
          <a:chOff x="52571" y="87859"/>
          <a:chExt cx="5011174" cy="493316"/>
        </a:xfrm>
      </xdr:grpSpPr>
      <xdr:sp macro="" textlink="">
        <xdr:nvSpPr>
          <xdr:cNvPr id="39" name="テキスト ボックス 2">
            <a:extLst>
              <a:ext uri="{FF2B5EF4-FFF2-40B4-BE49-F238E27FC236}">
                <a16:creationId xmlns:a16="http://schemas.microsoft.com/office/drawing/2014/main" id="{F87FE886-519E-671B-E824-163669358FBB}"/>
              </a:ext>
            </a:extLst>
          </xdr:cNvPr>
          <xdr:cNvSpPr txBox="1"/>
        </xdr:nvSpPr>
        <xdr:spPr>
          <a:xfrm>
            <a:off x="1417945" y="87859"/>
            <a:ext cx="2347287" cy="23720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3.6 [GJ/MWh] </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 発電量</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E [MWh/</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年</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40" name="テキスト ボックス 1">
            <a:extLst>
              <a:ext uri="{FF2B5EF4-FFF2-40B4-BE49-F238E27FC236}">
                <a16:creationId xmlns:a16="http://schemas.microsoft.com/office/drawing/2014/main" id="{4E5BE9C8-5D9F-3824-D72D-18FCEE1B0F26}"/>
              </a:ext>
            </a:extLst>
          </xdr:cNvPr>
          <xdr:cNvSpPr txBox="1"/>
        </xdr:nvSpPr>
        <xdr:spPr>
          <a:xfrm>
            <a:off x="52571" y="144717"/>
            <a:ext cx="852711" cy="23666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just"/>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発電効率</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41" name="テキスト ボックス 3">
            <a:extLst>
              <a:ext uri="{FF2B5EF4-FFF2-40B4-BE49-F238E27FC236}">
                <a16:creationId xmlns:a16="http://schemas.microsoft.com/office/drawing/2014/main" id="{6A7CF384-27BD-F581-5211-8D48CAAD961F}"/>
              </a:ext>
            </a:extLst>
          </xdr:cNvPr>
          <xdr:cNvSpPr txBox="1"/>
        </xdr:nvSpPr>
        <xdr:spPr>
          <a:xfrm>
            <a:off x="808800" y="237194"/>
            <a:ext cx="1600023" cy="343981"/>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lnSpc>
                <a:spcPts val="1200"/>
              </a:lnSpc>
            </a:pP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焼却された廃棄物の総発熱量</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lnSpc>
                <a:spcPts val="1200"/>
              </a:lnSpc>
            </a:pP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Iw[GJ/</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年</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42" name="テキスト ボックス 4">
            <a:extLst>
              <a:ext uri="{FF2B5EF4-FFF2-40B4-BE49-F238E27FC236}">
                <a16:creationId xmlns:a16="http://schemas.microsoft.com/office/drawing/2014/main" id="{AFDEC78E-ED6C-953E-03CA-90CFBA9125C9}"/>
              </a:ext>
            </a:extLst>
          </xdr:cNvPr>
          <xdr:cNvSpPr txBox="1"/>
        </xdr:nvSpPr>
        <xdr:spPr>
          <a:xfrm>
            <a:off x="2497015" y="237392"/>
            <a:ext cx="2083205" cy="335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lnSpc>
                <a:spcPts val="1200"/>
              </a:lnSpc>
            </a:pP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投入された廃棄物以外の燃料の総発熱量</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lnSpc>
                <a:spcPts val="1200"/>
              </a:lnSpc>
            </a:pP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Fa</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GJ/</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年］</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43" name="テキスト ボックス 7">
            <a:extLst>
              <a:ext uri="{FF2B5EF4-FFF2-40B4-BE49-F238E27FC236}">
                <a16:creationId xmlns:a16="http://schemas.microsoft.com/office/drawing/2014/main" id="{16E1A448-1412-24B3-1A9A-99F411969C5B}"/>
              </a:ext>
            </a:extLst>
          </xdr:cNvPr>
          <xdr:cNvSpPr txBox="1"/>
        </xdr:nvSpPr>
        <xdr:spPr>
          <a:xfrm>
            <a:off x="4632264" y="155530"/>
            <a:ext cx="431481" cy="23666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just"/>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r>
              <a:rPr lang="en-US" sz="1200" kern="100">
                <a:effectLst/>
                <a:latin typeface="ＭＳ ゴシック" panose="020B0609070205080204" pitchFamily="49" charset="-128"/>
                <a:ea typeface="Meiryo UI" panose="020B0604030504040204" pitchFamily="50" charset="-128"/>
                <a:cs typeface="Times New Roman" panose="02020603050405020304" pitchFamily="18" charset="0"/>
              </a:rPr>
              <a:t> 100</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44" name="直線コネクタ 43">
            <a:extLst>
              <a:ext uri="{FF2B5EF4-FFF2-40B4-BE49-F238E27FC236}">
                <a16:creationId xmlns:a16="http://schemas.microsoft.com/office/drawing/2014/main" id="{2BFAD5FF-26A4-A9D3-14C6-40B67540CB7F}"/>
              </a:ext>
            </a:extLst>
          </xdr:cNvPr>
          <xdr:cNvCxnSpPr/>
        </xdr:nvCxnSpPr>
        <xdr:spPr>
          <a:xfrm>
            <a:off x="852854" y="219807"/>
            <a:ext cx="374511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
            <a:extLst>
              <a:ext uri="{FF2B5EF4-FFF2-40B4-BE49-F238E27FC236}">
                <a16:creationId xmlns:a16="http://schemas.microsoft.com/office/drawing/2014/main" id="{6200CC1C-6363-AC5B-2134-FAFC9160E590}"/>
              </a:ext>
            </a:extLst>
          </xdr:cNvPr>
          <xdr:cNvSpPr txBox="1"/>
        </xdr:nvSpPr>
        <xdr:spPr>
          <a:xfrm>
            <a:off x="2303585" y="211015"/>
            <a:ext cx="281305" cy="23685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grpSp>
    <xdr:clientData/>
  </xdr:twoCellAnchor>
  <xdr:twoCellAnchor>
    <xdr:from>
      <xdr:col>2</xdr:col>
      <xdr:colOff>195943</xdr:colOff>
      <xdr:row>191</xdr:row>
      <xdr:rowOff>326573</xdr:rowOff>
    </xdr:from>
    <xdr:to>
      <xdr:col>9</xdr:col>
      <xdr:colOff>881743</xdr:colOff>
      <xdr:row>193</xdr:row>
      <xdr:rowOff>24493</xdr:rowOff>
    </xdr:to>
    <xdr:grpSp>
      <xdr:nvGrpSpPr>
        <xdr:cNvPr id="46" name="グループ化 45">
          <a:extLst>
            <a:ext uri="{FF2B5EF4-FFF2-40B4-BE49-F238E27FC236}">
              <a16:creationId xmlns:a16="http://schemas.microsoft.com/office/drawing/2014/main" id="{8D323B42-3EBE-AEE1-E3A8-54CF304E3DF7}"/>
            </a:ext>
          </a:extLst>
        </xdr:cNvPr>
        <xdr:cNvGrpSpPr/>
      </xdr:nvGrpSpPr>
      <xdr:grpSpPr>
        <a:xfrm>
          <a:off x="2153860" y="96666656"/>
          <a:ext cx="7427383" cy="1052587"/>
          <a:chOff x="0" y="0"/>
          <a:chExt cx="5095875" cy="781050"/>
        </a:xfrm>
      </xdr:grpSpPr>
      <xdr:grpSp>
        <xdr:nvGrpSpPr>
          <xdr:cNvPr id="47" name="グループ化 46">
            <a:extLst>
              <a:ext uri="{FF2B5EF4-FFF2-40B4-BE49-F238E27FC236}">
                <a16:creationId xmlns:a16="http://schemas.microsoft.com/office/drawing/2014/main" id="{6990D6E9-4E69-32BC-01A8-D51DD77E5B87}"/>
              </a:ext>
            </a:extLst>
          </xdr:cNvPr>
          <xdr:cNvGrpSpPr/>
        </xdr:nvGrpSpPr>
        <xdr:grpSpPr>
          <a:xfrm>
            <a:off x="923925" y="0"/>
            <a:ext cx="3533775" cy="476250"/>
            <a:chOff x="0" y="9525"/>
            <a:chExt cx="3533775" cy="476250"/>
          </a:xfrm>
        </xdr:grpSpPr>
        <xdr:sp macro="" textlink="">
          <xdr:nvSpPr>
            <xdr:cNvPr id="52" name="テキスト ボックス 10">
              <a:extLst>
                <a:ext uri="{FF2B5EF4-FFF2-40B4-BE49-F238E27FC236}">
                  <a16:creationId xmlns:a16="http://schemas.microsoft.com/office/drawing/2014/main" id="{1A2F7C23-E7D6-12D9-B1F6-C7BF760DB7E2}"/>
                </a:ext>
              </a:extLst>
            </xdr:cNvPr>
            <xdr:cNvSpPr txBox="1"/>
          </xdr:nvSpPr>
          <xdr:spPr>
            <a:xfrm>
              <a:off x="0" y="152400"/>
              <a:ext cx="6477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179705" algn="l">
                <a:lnSpc>
                  <a:spcPts val="1200"/>
                </a:lnSpc>
              </a:pP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3.6</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p>
            <a:p>
              <a:pPr algn="l">
                <a:lnSpc>
                  <a:spcPts val="1200"/>
                </a:lnSpc>
              </a:pP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[GJ/MWh] </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53" name="テキスト ボックス 11">
              <a:extLst>
                <a:ext uri="{FF2B5EF4-FFF2-40B4-BE49-F238E27FC236}">
                  <a16:creationId xmlns:a16="http://schemas.microsoft.com/office/drawing/2014/main" id="{09F6905D-D155-08A0-9FD5-34115EBC37ED}"/>
                </a:ext>
              </a:extLst>
            </xdr:cNvPr>
            <xdr:cNvSpPr txBox="1"/>
          </xdr:nvSpPr>
          <xdr:spPr>
            <a:xfrm>
              <a:off x="647700" y="152400"/>
              <a:ext cx="485775"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a:lnSpc>
                  <a:spcPts val="12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発電量</a:t>
              </a:r>
            </a:p>
            <a:p>
              <a:pPr algn="ctr">
                <a:lnSpc>
                  <a:spcPts val="1200"/>
                </a:lnSpc>
              </a:pP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Ｅ</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[MWh]</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54" name="テキスト ボックス 12">
              <a:extLst>
                <a:ext uri="{FF2B5EF4-FFF2-40B4-BE49-F238E27FC236}">
                  <a16:creationId xmlns:a16="http://schemas.microsoft.com/office/drawing/2014/main" id="{2FCEA0DD-72B9-2FC6-0B1E-FFA1BC0EC37D}"/>
                </a:ext>
              </a:extLst>
            </xdr:cNvPr>
            <xdr:cNvSpPr txBox="1"/>
          </xdr:nvSpPr>
          <xdr:spPr>
            <a:xfrm>
              <a:off x="1152525" y="152400"/>
              <a:ext cx="14859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発電以外の熱利用量 －</a:t>
              </a:r>
            </a:p>
            <a:p>
              <a:pPr algn="ctr">
                <a:lnSpc>
                  <a:spcPts val="1200"/>
                </a:lnSpc>
              </a:pP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Ｈ</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[GJ]</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55" name="テキスト ボックス 13">
              <a:extLst>
                <a:ext uri="{FF2B5EF4-FFF2-40B4-BE49-F238E27FC236}">
                  <a16:creationId xmlns:a16="http://schemas.microsoft.com/office/drawing/2014/main" id="{1CB58294-C48D-2918-80F7-0FD76D3FE593}"/>
                </a:ext>
              </a:extLst>
            </xdr:cNvPr>
            <xdr:cNvSpPr txBox="1"/>
          </xdr:nvSpPr>
          <xdr:spPr>
            <a:xfrm>
              <a:off x="2600325" y="9525"/>
              <a:ext cx="933450" cy="4762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a:lnSpc>
                  <a:spcPts val="11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燃料の利用に伴い</a:t>
              </a:r>
            </a:p>
            <a:p>
              <a:pPr algn="ctr">
                <a:lnSpc>
                  <a:spcPts val="11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得られる熱量</a:t>
              </a:r>
            </a:p>
            <a:p>
              <a:pPr algn="ctr">
                <a:lnSpc>
                  <a:spcPts val="1200"/>
                </a:lnSpc>
              </a:pP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Ｆ</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[GJ]</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grpSp>
      <xdr:sp macro="" textlink="">
        <xdr:nvSpPr>
          <xdr:cNvPr id="48" name="テキスト ボックス 8">
            <a:extLst>
              <a:ext uri="{FF2B5EF4-FFF2-40B4-BE49-F238E27FC236}">
                <a16:creationId xmlns:a16="http://schemas.microsoft.com/office/drawing/2014/main" id="{B80D793C-21A7-017E-14EB-A2965F570B23}"/>
              </a:ext>
            </a:extLst>
          </xdr:cNvPr>
          <xdr:cNvSpPr txBox="1"/>
        </xdr:nvSpPr>
        <xdr:spPr>
          <a:xfrm>
            <a:off x="0" y="257175"/>
            <a:ext cx="914400" cy="4572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熱回収率</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p>
        </xdr:txBody>
      </xdr:sp>
      <xdr:sp macro="" textlink="">
        <xdr:nvSpPr>
          <xdr:cNvPr id="49" name="テキスト ボックス 15">
            <a:extLst>
              <a:ext uri="{FF2B5EF4-FFF2-40B4-BE49-F238E27FC236}">
                <a16:creationId xmlns:a16="http://schemas.microsoft.com/office/drawing/2014/main" id="{6062D2EA-E9B2-6234-6A3C-99EAA90F7552}"/>
              </a:ext>
            </a:extLst>
          </xdr:cNvPr>
          <xdr:cNvSpPr txBox="1"/>
        </xdr:nvSpPr>
        <xdr:spPr>
          <a:xfrm>
            <a:off x="1819275" y="457200"/>
            <a:ext cx="14859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投入エネルギー量　</a:t>
            </a: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Ｉ</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[GJ]</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50" name="テキスト ボックス 16">
            <a:extLst>
              <a:ext uri="{FF2B5EF4-FFF2-40B4-BE49-F238E27FC236}">
                <a16:creationId xmlns:a16="http://schemas.microsoft.com/office/drawing/2014/main" id="{E9400BBF-E8CA-0C08-65EF-13449DCBFB00}"/>
              </a:ext>
            </a:extLst>
          </xdr:cNvPr>
          <xdr:cNvSpPr txBox="1"/>
        </xdr:nvSpPr>
        <xdr:spPr>
          <a:xfrm>
            <a:off x="4629150" y="342900"/>
            <a:ext cx="466725"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100</a:t>
            </a:r>
            <a:endPar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xnSp macro="">
        <xdr:nvCxnSpPr>
          <xdr:cNvPr id="51" name="直線コネクタ 50">
            <a:extLst>
              <a:ext uri="{FF2B5EF4-FFF2-40B4-BE49-F238E27FC236}">
                <a16:creationId xmlns:a16="http://schemas.microsoft.com/office/drawing/2014/main" id="{B38620A2-D110-D9E2-7B48-45FCE6EAA96C}"/>
              </a:ext>
            </a:extLst>
          </xdr:cNvPr>
          <xdr:cNvCxnSpPr/>
        </xdr:nvCxnSpPr>
        <xdr:spPr>
          <a:xfrm>
            <a:off x="847725" y="485775"/>
            <a:ext cx="37052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xdr:col>
      <xdr:colOff>727710</xdr:colOff>
      <xdr:row>2</xdr:row>
      <xdr:rowOff>2166711</xdr:rowOff>
    </xdr:from>
    <xdr:to>
      <xdr:col>4</xdr:col>
      <xdr:colOff>688793</xdr:colOff>
      <xdr:row>2</xdr:row>
      <xdr:rowOff>2431271</xdr:rowOff>
    </xdr:to>
    <xdr:sp macro="" textlink="">
      <xdr:nvSpPr>
        <xdr:cNvPr id="2" name="正方形/長方形 1">
          <a:extLst>
            <a:ext uri="{FF2B5EF4-FFF2-40B4-BE49-F238E27FC236}">
              <a16:creationId xmlns:a16="http://schemas.microsoft.com/office/drawing/2014/main" id="{054363AE-D0D6-BBA7-BA5D-BC8284ADE3E5}"/>
            </a:ext>
          </a:extLst>
        </xdr:cNvPr>
        <xdr:cNvSpPr/>
      </xdr:nvSpPr>
      <xdr:spPr>
        <a:xfrm>
          <a:off x="3646170" y="2905851"/>
          <a:ext cx="919298" cy="264560"/>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94"/>
  <sheetViews>
    <sheetView tabSelected="1" zoomScale="90" zoomScaleNormal="90" workbookViewId="0"/>
  </sheetViews>
  <sheetFormatPr defaultColWidth="9" defaultRowHeight="30.2" customHeight="1" outlineLevelCol="1"/>
  <cols>
    <col min="1" max="1" width="13" style="19" customWidth="1"/>
    <col min="2" max="2" width="12.625" style="20" customWidth="1"/>
    <col min="3" max="10" width="12.625" style="19" customWidth="1"/>
    <col min="11" max="11" width="12.75" style="19" customWidth="1"/>
    <col min="12" max="12" width="10.125" style="71" hidden="1" customWidth="1" outlineLevel="1"/>
    <col min="13" max="13" width="10.125" style="19" bestFit="1" customWidth="1" collapsed="1"/>
    <col min="14" max="16384" width="9" style="19"/>
  </cols>
  <sheetData>
    <row r="1" spans="2:12" s="3" customFormat="1" ht="25.5">
      <c r="B1" s="11"/>
      <c r="C1" s="66" t="s">
        <v>597</v>
      </c>
      <c r="L1" s="71"/>
    </row>
    <row r="2" spans="2:12" s="3" customFormat="1" ht="33.75" customHeight="1">
      <c r="B2" s="11"/>
      <c r="C2" s="4"/>
      <c r="L2" s="71"/>
    </row>
    <row r="3" spans="2:12" s="3" customFormat="1" ht="222" customHeight="1">
      <c r="B3" s="251" t="s">
        <v>581</v>
      </c>
      <c r="C3" s="251"/>
      <c r="D3" s="251"/>
      <c r="E3" s="251"/>
      <c r="F3" s="251"/>
      <c r="G3" s="251"/>
      <c r="H3" s="251"/>
      <c r="I3" s="251"/>
      <c r="J3" s="251"/>
      <c r="L3" s="71"/>
    </row>
    <row r="4" spans="2:12" s="3" customFormat="1" ht="25.5" customHeight="1">
      <c r="B4" s="81" t="s">
        <v>595</v>
      </c>
      <c r="C4" s="82"/>
      <c r="D4" s="82"/>
      <c r="E4" s="82"/>
      <c r="F4" s="82"/>
      <c r="G4" s="82"/>
      <c r="H4" s="82"/>
      <c r="I4" s="82"/>
      <c r="J4" s="82"/>
      <c r="L4" s="71"/>
    </row>
    <row r="5" spans="2:12" s="3" customFormat="1" ht="25.5" customHeight="1">
      <c r="B5" s="148" t="s">
        <v>692</v>
      </c>
      <c r="C5" s="149"/>
      <c r="D5" s="149"/>
      <c r="E5" s="149"/>
      <c r="F5" s="149"/>
      <c r="G5" s="149"/>
      <c r="H5" s="149"/>
      <c r="I5" s="149"/>
      <c r="J5" s="149"/>
      <c r="L5" s="71"/>
    </row>
    <row r="6" spans="2:12" s="3" customFormat="1" ht="36" customHeight="1">
      <c r="B6" s="12" t="s">
        <v>5</v>
      </c>
      <c r="C6" s="5"/>
      <c r="L6" s="71"/>
    </row>
    <row r="7" spans="2:12" s="3" customFormat="1" ht="36" customHeight="1">
      <c r="B7" s="11" t="s">
        <v>6</v>
      </c>
      <c r="C7" s="5"/>
      <c r="L7" s="71"/>
    </row>
    <row r="8" spans="2:12" s="3" customFormat="1" ht="35.450000000000003" customHeight="1">
      <c r="B8" s="96" t="s">
        <v>599</v>
      </c>
      <c r="C8" s="276" t="s">
        <v>600</v>
      </c>
      <c r="D8" s="268"/>
      <c r="E8" s="277"/>
      <c r="F8" s="278"/>
      <c r="G8" s="278"/>
      <c r="H8" s="278"/>
      <c r="I8" s="278"/>
      <c r="J8" s="279"/>
      <c r="L8" s="71"/>
    </row>
    <row r="9" spans="2:12" s="3" customFormat="1" ht="12" customHeight="1">
      <c r="B9" s="11"/>
      <c r="C9" s="5"/>
      <c r="L9" s="71"/>
    </row>
    <row r="10" spans="2:12" s="3" customFormat="1" ht="35.25" customHeight="1">
      <c r="B10" s="90"/>
      <c r="C10" s="276" t="s">
        <v>0</v>
      </c>
      <c r="D10" s="268"/>
      <c r="E10" s="252"/>
      <c r="F10" s="253"/>
      <c r="G10" s="253"/>
      <c r="H10" s="253"/>
      <c r="I10" s="253"/>
      <c r="J10" s="254"/>
      <c r="L10" s="71"/>
    </row>
    <row r="11" spans="2:12" s="3" customFormat="1" ht="35.450000000000003" customHeight="1">
      <c r="B11" s="6"/>
      <c r="C11" s="276" t="s">
        <v>1</v>
      </c>
      <c r="D11" s="268"/>
      <c r="E11" s="252"/>
      <c r="F11" s="253"/>
      <c r="G11" s="253"/>
      <c r="H11" s="253"/>
      <c r="I11" s="253"/>
      <c r="J11" s="254"/>
      <c r="L11" s="71"/>
    </row>
    <row r="12" spans="2:12" s="3" customFormat="1" ht="35.450000000000003" customHeight="1">
      <c r="B12" s="6"/>
      <c r="C12" s="276" t="s">
        <v>2</v>
      </c>
      <c r="D12" s="268"/>
      <c r="E12" s="252"/>
      <c r="F12" s="253"/>
      <c r="G12" s="253"/>
      <c r="H12" s="253"/>
      <c r="I12" s="253"/>
      <c r="J12" s="254"/>
      <c r="L12" s="71"/>
    </row>
    <row r="13" spans="2:12" s="3" customFormat="1" ht="35.450000000000003" customHeight="1">
      <c r="B13" s="6"/>
      <c r="C13" s="276" t="s">
        <v>3</v>
      </c>
      <c r="D13" s="268"/>
      <c r="E13" s="252"/>
      <c r="F13" s="253"/>
      <c r="G13" s="253"/>
      <c r="H13" s="253"/>
      <c r="I13" s="253"/>
      <c r="J13" s="254"/>
      <c r="L13" s="71"/>
    </row>
    <row r="14" spans="2:12" s="3" customFormat="1" ht="35.450000000000003" customHeight="1">
      <c r="B14" s="7"/>
      <c r="C14" s="276" t="s">
        <v>4</v>
      </c>
      <c r="D14" s="268"/>
      <c r="E14" s="252"/>
      <c r="F14" s="253"/>
      <c r="G14" s="253"/>
      <c r="H14" s="253"/>
      <c r="I14" s="253"/>
      <c r="J14" s="254"/>
      <c r="L14" s="71"/>
    </row>
    <row r="15" spans="2:12" s="3" customFormat="1" ht="12" customHeight="1">
      <c r="B15" s="11"/>
      <c r="C15" s="5"/>
      <c r="L15" s="71"/>
    </row>
    <row r="16" spans="2:12" s="3" customFormat="1" ht="35.450000000000003" customHeight="1">
      <c r="B16" s="13" t="s">
        <v>7</v>
      </c>
      <c r="C16" s="5"/>
      <c r="L16" s="71"/>
    </row>
    <row r="17" spans="2:12" s="3" customFormat="1" ht="35.450000000000003" customHeight="1">
      <c r="B17" s="14" t="s">
        <v>8</v>
      </c>
      <c r="C17" s="5"/>
      <c r="L17" s="71"/>
    </row>
    <row r="18" spans="2:12" s="3" customFormat="1" ht="35.450000000000003" customHeight="1">
      <c r="B18" s="97" t="s">
        <v>601</v>
      </c>
      <c r="C18" s="276" t="s">
        <v>602</v>
      </c>
      <c r="D18" s="268"/>
      <c r="E18" s="277"/>
      <c r="F18" s="278"/>
      <c r="G18" s="278"/>
      <c r="H18" s="278"/>
      <c r="I18" s="278"/>
      <c r="J18" s="279"/>
      <c r="L18" s="71"/>
    </row>
    <row r="19" spans="2:12" s="3" customFormat="1" ht="40.5" customHeight="1">
      <c r="B19" s="91"/>
      <c r="C19" s="266" t="s">
        <v>582</v>
      </c>
      <c r="D19" s="267"/>
      <c r="E19" s="267"/>
      <c r="F19" s="267"/>
      <c r="G19" s="267"/>
      <c r="H19" s="268"/>
      <c r="I19" s="269"/>
      <c r="J19" s="270"/>
      <c r="L19" s="71"/>
    </row>
    <row r="20" spans="2:12" s="3" customFormat="1" ht="72" customHeight="1">
      <c r="B20" s="92"/>
      <c r="C20" s="288" t="s">
        <v>603</v>
      </c>
      <c r="D20" s="289"/>
      <c r="E20" s="289"/>
      <c r="F20" s="289"/>
      <c r="G20" s="289"/>
      <c r="H20" s="290"/>
      <c r="I20" s="277"/>
      <c r="J20" s="279"/>
      <c r="L20" s="71"/>
    </row>
    <row r="21" spans="2:12" s="3" customFormat="1" ht="19.899999999999999" customHeight="1">
      <c r="B21" s="93"/>
      <c r="C21" s="1"/>
      <c r="L21" s="71"/>
    </row>
    <row r="22" spans="2:12" s="3" customFormat="1" ht="52.5" customHeight="1">
      <c r="B22" s="96" t="s">
        <v>604</v>
      </c>
      <c r="C22" s="256" t="s">
        <v>605</v>
      </c>
      <c r="D22" s="257"/>
      <c r="E22" s="258"/>
      <c r="F22" s="258"/>
      <c r="G22" s="258"/>
      <c r="H22" s="258"/>
      <c r="I22" s="258"/>
      <c r="J22" s="258"/>
      <c r="L22" s="71"/>
    </row>
    <row r="23" spans="2:12" s="3" customFormat="1" ht="21" customHeight="1">
      <c r="B23" s="93"/>
      <c r="C23" s="1"/>
      <c r="L23" s="71"/>
    </row>
    <row r="24" spans="2:12" s="3" customFormat="1" ht="35.450000000000003" customHeight="1">
      <c r="B24" s="89" t="s">
        <v>606</v>
      </c>
      <c r="C24" s="256" t="s">
        <v>607</v>
      </c>
      <c r="D24" s="291"/>
      <c r="E24" s="257"/>
      <c r="F24" s="259"/>
      <c r="G24" s="260"/>
      <c r="H24" s="260"/>
      <c r="I24" s="260"/>
      <c r="J24" s="261"/>
      <c r="L24" s="71"/>
    </row>
    <row r="25" spans="2:12" s="3" customFormat="1" ht="19.899999999999999" customHeight="1">
      <c r="B25" s="93"/>
      <c r="L25" s="71"/>
    </row>
    <row r="26" spans="2:12" s="3" customFormat="1" ht="36" customHeight="1">
      <c r="B26" s="89" t="s">
        <v>608</v>
      </c>
      <c r="C26" s="256" t="s">
        <v>609</v>
      </c>
      <c r="D26" s="291"/>
      <c r="E26" s="257"/>
      <c r="F26" s="259"/>
      <c r="G26" s="260"/>
      <c r="H26" s="260"/>
      <c r="I26" s="260"/>
      <c r="J26" s="261"/>
      <c r="L26" s="71"/>
    </row>
    <row r="27" spans="2:12" s="3" customFormat="1" ht="19.899999999999999" customHeight="1">
      <c r="B27" s="93"/>
      <c r="L27" s="71"/>
    </row>
    <row r="28" spans="2:12" s="3" customFormat="1" ht="36" customHeight="1">
      <c r="B28" s="98" t="s">
        <v>610</v>
      </c>
      <c r="C28" s="322" t="s">
        <v>611</v>
      </c>
      <c r="D28" s="323"/>
      <c r="E28" s="323"/>
      <c r="F28" s="332"/>
      <c r="G28" s="333"/>
      <c r="H28" s="333"/>
      <c r="I28" s="333"/>
      <c r="J28" s="334"/>
      <c r="L28" s="71"/>
    </row>
    <row r="29" spans="2:12" s="3" customFormat="1" ht="19.899999999999999" customHeight="1">
      <c r="B29" s="93"/>
      <c r="L29" s="71"/>
    </row>
    <row r="30" spans="2:12" s="3" customFormat="1" ht="35.450000000000003" customHeight="1">
      <c r="B30" s="94" t="s">
        <v>663</v>
      </c>
      <c r="C30" s="257" t="s">
        <v>612</v>
      </c>
      <c r="D30" s="262"/>
      <c r="E30" s="262"/>
      <c r="F30" s="262"/>
      <c r="G30" s="262"/>
      <c r="H30" s="262"/>
      <c r="I30" s="262"/>
      <c r="J30" s="262"/>
      <c r="L30" s="71"/>
    </row>
    <row r="31" spans="2:12" s="3" customFormat="1" ht="30" customHeight="1">
      <c r="B31" s="86"/>
      <c r="C31" s="257" t="s">
        <v>10</v>
      </c>
      <c r="D31" s="262"/>
      <c r="E31" s="262"/>
      <c r="F31" s="262"/>
      <c r="G31" s="262"/>
      <c r="H31" s="262"/>
      <c r="I31" s="262"/>
      <c r="J31" s="150"/>
      <c r="L31" s="71"/>
    </row>
    <row r="32" spans="2:12" s="3" customFormat="1" ht="30" customHeight="1">
      <c r="B32" s="86"/>
      <c r="C32" s="257" t="s">
        <v>11</v>
      </c>
      <c r="D32" s="262"/>
      <c r="E32" s="262"/>
      <c r="F32" s="262"/>
      <c r="G32" s="262"/>
      <c r="H32" s="262"/>
      <c r="I32" s="262"/>
      <c r="J32" s="150"/>
      <c r="L32" s="71"/>
    </row>
    <row r="33" spans="2:12" s="3" customFormat="1" ht="30" customHeight="1">
      <c r="B33" s="86"/>
      <c r="C33" s="257" t="s">
        <v>12</v>
      </c>
      <c r="D33" s="262"/>
      <c r="E33" s="262"/>
      <c r="F33" s="262"/>
      <c r="G33" s="262"/>
      <c r="H33" s="262"/>
      <c r="I33" s="262"/>
      <c r="J33" s="150"/>
      <c r="L33" s="71"/>
    </row>
    <row r="34" spans="2:12" s="3" customFormat="1" ht="30" customHeight="1">
      <c r="B34" s="86"/>
      <c r="C34" s="257" t="s">
        <v>13</v>
      </c>
      <c r="D34" s="262"/>
      <c r="E34" s="262"/>
      <c r="F34" s="262"/>
      <c r="G34" s="262"/>
      <c r="H34" s="262"/>
      <c r="I34" s="262"/>
      <c r="J34" s="150"/>
      <c r="L34" s="71"/>
    </row>
    <row r="35" spans="2:12" s="3" customFormat="1" ht="30" customHeight="1">
      <c r="B35" s="86"/>
      <c r="C35" s="257" t="s">
        <v>14</v>
      </c>
      <c r="D35" s="262"/>
      <c r="E35" s="262"/>
      <c r="F35" s="262"/>
      <c r="G35" s="262"/>
      <c r="H35" s="262"/>
      <c r="I35" s="262"/>
      <c r="J35" s="150"/>
      <c r="L35" s="71"/>
    </row>
    <row r="36" spans="2:12" s="3" customFormat="1" ht="30" customHeight="1">
      <c r="B36" s="86"/>
      <c r="C36" s="265" t="s">
        <v>15</v>
      </c>
      <c r="D36" s="265"/>
      <c r="E36" s="265"/>
      <c r="F36" s="265"/>
      <c r="G36" s="265"/>
      <c r="H36" s="265"/>
      <c r="I36" s="265"/>
      <c r="J36" s="150"/>
      <c r="L36" s="71"/>
    </row>
    <row r="37" spans="2:12" s="3" customFormat="1" ht="48" customHeight="1">
      <c r="B37" s="86"/>
      <c r="C37" s="9"/>
      <c r="D37" s="263" t="s">
        <v>584</v>
      </c>
      <c r="E37" s="264"/>
      <c r="F37" s="264"/>
      <c r="G37" s="264"/>
      <c r="H37" s="264"/>
      <c r="I37" s="264"/>
      <c r="J37" s="150"/>
      <c r="L37" s="71"/>
    </row>
    <row r="38" spans="2:12" s="3" customFormat="1" ht="30" customHeight="1">
      <c r="B38" s="86"/>
      <c r="C38" s="257" t="s">
        <v>16</v>
      </c>
      <c r="D38" s="262"/>
      <c r="E38" s="262"/>
      <c r="F38" s="262"/>
      <c r="G38" s="262"/>
      <c r="H38" s="262"/>
      <c r="I38" s="262"/>
      <c r="J38" s="150"/>
      <c r="L38" s="71"/>
    </row>
    <row r="39" spans="2:12" s="3" customFormat="1" ht="30" customHeight="1">
      <c r="B39" s="95"/>
      <c r="C39" s="257" t="s">
        <v>17</v>
      </c>
      <c r="D39" s="262"/>
      <c r="E39" s="262"/>
      <c r="F39" s="262"/>
      <c r="G39" s="262"/>
      <c r="H39" s="262"/>
      <c r="I39" s="262"/>
      <c r="J39" s="150"/>
      <c r="L39" s="71"/>
    </row>
    <row r="40" spans="2:12" s="3" customFormat="1" ht="10.5" customHeight="1">
      <c r="B40" s="93"/>
      <c r="L40" s="71"/>
    </row>
    <row r="41" spans="2:12" s="3" customFormat="1" ht="44.25" customHeight="1" thickBot="1">
      <c r="B41" s="421" t="s">
        <v>663</v>
      </c>
      <c r="C41" s="215" t="s">
        <v>614</v>
      </c>
      <c r="D41" s="345"/>
      <c r="E41" s="345"/>
      <c r="F41" s="345"/>
      <c r="G41" s="346"/>
      <c r="H41" s="346"/>
      <c r="I41" s="346"/>
      <c r="J41" s="346"/>
      <c r="L41" s="71" t="b">
        <f>AND(自治体用!$E$50=1,G41&lt;&gt;"1.有")</f>
        <v>1</v>
      </c>
    </row>
    <row r="42" spans="2:12" s="3" customFormat="1" ht="25.15" customHeight="1">
      <c r="B42" s="422"/>
      <c r="C42" s="363" t="s">
        <v>560</v>
      </c>
      <c r="D42" s="364"/>
      <c r="E42" s="364"/>
      <c r="F42" s="364"/>
      <c r="G42" s="364"/>
      <c r="H42" s="364"/>
      <c r="I42" s="69" t="s">
        <v>18</v>
      </c>
      <c r="J42" s="70" t="s">
        <v>19</v>
      </c>
      <c r="L42" s="71"/>
    </row>
    <row r="43" spans="2:12" s="3" customFormat="1" ht="30" customHeight="1" thickBot="1">
      <c r="B43" s="422"/>
      <c r="C43" s="365"/>
      <c r="D43" s="366"/>
      <c r="E43" s="366"/>
      <c r="F43" s="366"/>
      <c r="G43" s="366"/>
      <c r="H43" s="366"/>
      <c r="I43" s="151"/>
      <c r="J43" s="152"/>
      <c r="L43" s="71"/>
    </row>
    <row r="44" spans="2:12" s="3" customFormat="1" ht="10.5" customHeight="1">
      <c r="B44" s="93"/>
      <c r="L44" s="71"/>
    </row>
    <row r="45" spans="2:12" s="3" customFormat="1" ht="91.15" customHeight="1">
      <c r="B45" s="84" t="s">
        <v>613</v>
      </c>
      <c r="C45" s="283" t="s">
        <v>677</v>
      </c>
      <c r="D45" s="284"/>
      <c r="E45" s="284"/>
      <c r="F45" s="284"/>
      <c r="G45" s="284"/>
      <c r="H45" s="284"/>
      <c r="I45" s="284"/>
      <c r="J45" s="284"/>
      <c r="L45" s="71"/>
    </row>
    <row r="46" spans="2:12" s="3" customFormat="1" ht="36.6" customHeight="1">
      <c r="B46" s="86"/>
      <c r="C46" s="285" t="s">
        <v>26</v>
      </c>
      <c r="D46" s="321" t="s">
        <v>20</v>
      </c>
      <c r="E46" s="228"/>
      <c r="F46" s="229"/>
      <c r="G46" s="361"/>
      <c r="H46" s="361"/>
      <c r="I46" s="361"/>
      <c r="J46" s="75" t="s">
        <v>21</v>
      </c>
      <c r="K46" s="382" t="s">
        <v>543</v>
      </c>
      <c r="L46" s="71"/>
    </row>
    <row r="47" spans="2:12" s="3" customFormat="1" ht="36.6" customHeight="1">
      <c r="B47" s="86"/>
      <c r="C47" s="286"/>
      <c r="D47" s="357" t="s">
        <v>22</v>
      </c>
      <c r="E47" s="358"/>
      <c r="F47" s="359"/>
      <c r="G47" s="360"/>
      <c r="H47" s="360"/>
      <c r="I47" s="360"/>
      <c r="J47" s="76" t="s">
        <v>21</v>
      </c>
      <c r="K47" s="383"/>
      <c r="L47" s="71"/>
    </row>
    <row r="48" spans="2:12" s="3" customFormat="1" ht="36.6" customHeight="1">
      <c r="B48" s="86"/>
      <c r="C48" s="286"/>
      <c r="D48" s="357" t="s">
        <v>23</v>
      </c>
      <c r="E48" s="358"/>
      <c r="F48" s="359"/>
      <c r="G48" s="360"/>
      <c r="H48" s="360"/>
      <c r="I48" s="360"/>
      <c r="J48" s="76" t="s">
        <v>21</v>
      </c>
      <c r="K48" s="383"/>
      <c r="L48" s="71"/>
    </row>
    <row r="49" spans="2:12" s="3" customFormat="1" ht="36.6" customHeight="1">
      <c r="B49" s="86"/>
      <c r="C49" s="287"/>
      <c r="D49" s="354" t="s">
        <v>24</v>
      </c>
      <c r="E49" s="355"/>
      <c r="F49" s="356"/>
      <c r="G49" s="360"/>
      <c r="H49" s="360"/>
      <c r="I49" s="360"/>
      <c r="J49" s="77" t="s">
        <v>21</v>
      </c>
      <c r="K49" s="383"/>
      <c r="L49" s="71"/>
    </row>
    <row r="50" spans="2:12" s="3" customFormat="1" ht="59.25" customHeight="1">
      <c r="B50" s="95"/>
      <c r="C50" s="351" t="s">
        <v>27</v>
      </c>
      <c r="D50" s="352"/>
      <c r="E50" s="352"/>
      <c r="F50" s="352"/>
      <c r="G50" s="353"/>
      <c r="H50" s="353"/>
      <c r="I50" s="277"/>
      <c r="J50" s="78" t="s">
        <v>25</v>
      </c>
      <c r="K50" s="383"/>
      <c r="L50" s="71"/>
    </row>
    <row r="51" spans="2:12" s="3" customFormat="1" ht="10.5" customHeight="1">
      <c r="B51" s="93"/>
      <c r="L51" s="71"/>
    </row>
    <row r="52" spans="2:12" s="3" customFormat="1" ht="35.450000000000003" customHeight="1">
      <c r="B52" s="96" t="s">
        <v>615</v>
      </c>
      <c r="C52" s="282" t="s">
        <v>616</v>
      </c>
      <c r="D52" s="282"/>
      <c r="E52" s="282"/>
      <c r="F52" s="282"/>
      <c r="G52" s="246"/>
      <c r="H52" s="246"/>
      <c r="I52" s="246"/>
      <c r="J52" s="16" t="s">
        <v>28</v>
      </c>
      <c r="L52" s="71"/>
    </row>
    <row r="53" spans="2:12" s="3" customFormat="1" ht="10.5" customHeight="1">
      <c r="B53" s="93"/>
      <c r="C53" s="15"/>
      <c r="D53" s="15"/>
      <c r="E53" s="15"/>
      <c r="F53" s="15"/>
      <c r="G53" s="15"/>
      <c r="H53" s="15"/>
      <c r="I53" s="15"/>
      <c r="J53" s="15"/>
      <c r="L53" s="71"/>
    </row>
    <row r="54" spans="2:12" s="3" customFormat="1" ht="35.450000000000003" customHeight="1">
      <c r="B54" s="96" t="s">
        <v>617</v>
      </c>
      <c r="C54" s="282" t="s">
        <v>694</v>
      </c>
      <c r="D54" s="282"/>
      <c r="E54" s="282"/>
      <c r="F54" s="282"/>
      <c r="G54" s="246"/>
      <c r="H54" s="246"/>
      <c r="I54" s="246"/>
      <c r="J54" s="16" t="s">
        <v>29</v>
      </c>
      <c r="L54" s="71"/>
    </row>
    <row r="55" spans="2:12" s="3" customFormat="1" ht="10.5" customHeight="1">
      <c r="B55" s="93"/>
      <c r="C55" s="15"/>
      <c r="D55" s="15"/>
      <c r="E55" s="15"/>
      <c r="F55" s="15"/>
      <c r="G55" s="15"/>
      <c r="H55" s="15"/>
      <c r="I55" s="15"/>
      <c r="J55" s="15"/>
      <c r="L55" s="71"/>
    </row>
    <row r="56" spans="2:12" s="3" customFormat="1" ht="35.450000000000003" customHeight="1">
      <c r="B56" s="96" t="s">
        <v>618</v>
      </c>
      <c r="C56" s="276" t="s">
        <v>619</v>
      </c>
      <c r="D56" s="267"/>
      <c r="E56" s="267"/>
      <c r="F56" s="268"/>
      <c r="G56" s="384"/>
      <c r="H56" s="385"/>
      <c r="I56" s="385"/>
      <c r="J56" s="386"/>
      <c r="L56" s="71"/>
    </row>
    <row r="57" spans="2:12" s="3" customFormat="1" ht="10.5" customHeight="1">
      <c r="B57" s="93"/>
      <c r="C57" s="15"/>
      <c r="D57" s="15"/>
      <c r="E57" s="15"/>
      <c r="F57" s="15"/>
      <c r="G57" s="15"/>
      <c r="H57" s="15"/>
      <c r="I57" s="15"/>
      <c r="J57" s="15"/>
      <c r="L57" s="71"/>
    </row>
    <row r="58" spans="2:12" s="3" customFormat="1" ht="35.450000000000003" customHeight="1">
      <c r="B58" s="173" t="s">
        <v>620</v>
      </c>
      <c r="C58" s="282" t="s">
        <v>621</v>
      </c>
      <c r="D58" s="282"/>
      <c r="E58" s="282"/>
      <c r="F58" s="282"/>
      <c r="G58" s="282"/>
      <c r="H58" s="282"/>
      <c r="I58" s="282"/>
      <c r="J58" s="282"/>
      <c r="L58" s="71"/>
    </row>
    <row r="59" spans="2:12" s="59" customFormat="1" ht="45" customHeight="1">
      <c r="B59" s="173"/>
      <c r="C59" s="54" t="s">
        <v>561</v>
      </c>
      <c r="D59" s="54" t="s">
        <v>562</v>
      </c>
      <c r="E59" s="54" t="s">
        <v>563</v>
      </c>
      <c r="F59" s="54" t="s">
        <v>564</v>
      </c>
      <c r="G59" s="54" t="s">
        <v>585</v>
      </c>
      <c r="H59" s="54" t="s">
        <v>565</v>
      </c>
      <c r="I59" s="54" t="s">
        <v>566</v>
      </c>
      <c r="J59" s="53" t="s">
        <v>567</v>
      </c>
      <c r="L59" s="72"/>
    </row>
    <row r="60" spans="2:12" s="3" customFormat="1" ht="35.450000000000003" customHeight="1" thickBot="1">
      <c r="B60" s="173"/>
      <c r="C60" s="153"/>
      <c r="D60" s="154"/>
      <c r="E60" s="154"/>
      <c r="F60" s="155"/>
      <c r="G60" s="154"/>
      <c r="H60" s="156"/>
      <c r="I60" s="156"/>
      <c r="J60" s="156"/>
      <c r="L60" s="71"/>
    </row>
    <row r="61" spans="2:12" s="3" customFormat="1" ht="35.450000000000003" customHeight="1">
      <c r="B61" s="173"/>
      <c r="C61" s="61" t="s">
        <v>568</v>
      </c>
      <c r="D61" s="424" t="s">
        <v>30</v>
      </c>
      <c r="E61" s="425"/>
      <c r="F61" s="425"/>
      <c r="G61" s="426"/>
      <c r="H61" s="429"/>
      <c r="I61" s="430"/>
      <c r="J61" s="430"/>
      <c r="L61" s="71"/>
    </row>
    <row r="62" spans="2:12" s="3" customFormat="1" ht="35.450000000000003" customHeight="1">
      <c r="B62" s="173"/>
      <c r="C62" s="157"/>
      <c r="D62" s="427"/>
      <c r="E62" s="246"/>
      <c r="F62" s="246"/>
      <c r="G62" s="428"/>
      <c r="H62" s="429"/>
      <c r="I62" s="430"/>
      <c r="J62" s="430"/>
      <c r="L62" s="71"/>
    </row>
    <row r="63" spans="2:12" s="3" customFormat="1" ht="19.899999999999999" customHeight="1">
      <c r="B63" s="93"/>
      <c r="L63" s="71"/>
    </row>
    <row r="64" spans="2:12" s="3" customFormat="1" ht="48" customHeight="1">
      <c r="B64" s="83" t="s">
        <v>622</v>
      </c>
      <c r="C64" s="280" t="s">
        <v>623</v>
      </c>
      <c r="D64" s="280"/>
      <c r="E64" s="280"/>
      <c r="F64" s="280"/>
      <c r="G64" s="280"/>
      <c r="H64" s="246"/>
      <c r="I64" s="246"/>
      <c r="J64" s="16" t="s">
        <v>43</v>
      </c>
      <c r="L64" s="71"/>
    </row>
    <row r="65" spans="2:12" s="3" customFormat="1" ht="19.899999999999999" customHeight="1">
      <c r="B65" s="93"/>
      <c r="C65" s="18"/>
      <c r="D65" s="18"/>
      <c r="E65" s="18"/>
      <c r="F65" s="18"/>
      <c r="G65" s="18"/>
      <c r="H65" s="17"/>
      <c r="I65" s="17"/>
      <c r="J65" s="15"/>
      <c r="L65" s="71"/>
    </row>
    <row r="66" spans="2:12" s="3" customFormat="1" ht="35.450000000000003" customHeight="1">
      <c r="B66" s="83" t="s">
        <v>624</v>
      </c>
      <c r="C66" s="276" t="s">
        <v>625</v>
      </c>
      <c r="D66" s="267"/>
      <c r="E66" s="267"/>
      <c r="F66" s="268"/>
      <c r="G66" s="384"/>
      <c r="H66" s="385"/>
      <c r="I66" s="385"/>
      <c r="J66" s="386"/>
      <c r="L66" s="71"/>
    </row>
    <row r="67" spans="2:12" s="3" customFormat="1" ht="19.899999999999999" customHeight="1">
      <c r="B67" s="93"/>
      <c r="C67" s="15"/>
      <c r="D67" s="15"/>
      <c r="E67" s="15"/>
      <c r="F67" s="15"/>
      <c r="G67" s="15"/>
      <c r="H67" s="15"/>
      <c r="I67" s="15"/>
      <c r="J67" s="15"/>
      <c r="L67" s="71"/>
    </row>
    <row r="68" spans="2:12" s="3" customFormat="1" ht="35.450000000000003" customHeight="1" thickBot="1">
      <c r="B68" s="173" t="s">
        <v>626</v>
      </c>
      <c r="C68" s="281" t="s">
        <v>627</v>
      </c>
      <c r="D68" s="281"/>
      <c r="E68" s="281"/>
      <c r="F68" s="281"/>
      <c r="G68" s="217"/>
      <c r="H68" s="217"/>
      <c r="I68" s="217"/>
      <c r="J68" s="217"/>
      <c r="L68" s="71" t="b">
        <f>AND(自治体用!$E$50=1,G68&lt;&gt;"1.有")</f>
        <v>1</v>
      </c>
    </row>
    <row r="69" spans="2:12" s="3" customFormat="1" ht="35.450000000000003" customHeight="1">
      <c r="B69" s="174"/>
      <c r="C69" s="335" t="s">
        <v>544</v>
      </c>
      <c r="D69" s="336"/>
      <c r="E69" s="336"/>
      <c r="F69" s="336"/>
      <c r="G69" s="336"/>
      <c r="H69" s="336"/>
      <c r="I69" s="336"/>
      <c r="J69" s="337"/>
      <c r="L69" s="71"/>
    </row>
    <row r="70" spans="2:12" s="52" customFormat="1" ht="34.9" customHeight="1">
      <c r="B70" s="174"/>
      <c r="C70" s="393"/>
      <c r="D70" s="53" t="s">
        <v>31</v>
      </c>
      <c r="E70" s="53" t="s">
        <v>545</v>
      </c>
      <c r="F70" s="53" t="s">
        <v>546</v>
      </c>
      <c r="G70" s="53" t="s">
        <v>32</v>
      </c>
      <c r="H70" s="53" t="s">
        <v>33</v>
      </c>
      <c r="I70" s="53" t="s">
        <v>34</v>
      </c>
      <c r="J70" s="68" t="s">
        <v>35</v>
      </c>
      <c r="L70" s="71"/>
    </row>
    <row r="71" spans="2:12" s="52" customFormat="1" ht="34.9" customHeight="1" thickBot="1">
      <c r="B71" s="174"/>
      <c r="C71" s="393"/>
      <c r="D71" s="158"/>
      <c r="E71" s="159"/>
      <c r="F71" s="160"/>
      <c r="G71" s="160"/>
      <c r="H71" s="160"/>
      <c r="I71" s="160"/>
      <c r="J71" s="161"/>
      <c r="L71" s="71"/>
    </row>
    <row r="72" spans="2:12" s="52" customFormat="1" ht="34.9" customHeight="1">
      <c r="B72" s="174"/>
      <c r="C72" s="393"/>
      <c r="D72" s="53" t="s">
        <v>36</v>
      </c>
      <c r="E72" s="60" t="s">
        <v>24</v>
      </c>
      <c r="F72" s="387" t="s">
        <v>589</v>
      </c>
      <c r="G72" s="388"/>
      <c r="H72" s="388"/>
      <c r="I72" s="388"/>
      <c r="J72" s="389"/>
      <c r="L72" s="71"/>
    </row>
    <row r="73" spans="2:12" s="52" customFormat="1" ht="34.9" customHeight="1" thickBot="1">
      <c r="B73" s="174"/>
      <c r="C73" s="394"/>
      <c r="D73" s="162"/>
      <c r="E73" s="163"/>
      <c r="F73" s="390"/>
      <c r="G73" s="391"/>
      <c r="H73" s="391"/>
      <c r="I73" s="391"/>
      <c r="J73" s="392"/>
      <c r="L73" s="71"/>
    </row>
    <row r="74" spans="2:12" s="3" customFormat="1" ht="19.899999999999999" customHeight="1">
      <c r="B74" s="93"/>
      <c r="C74" s="15"/>
      <c r="D74" s="15"/>
      <c r="E74" s="15"/>
      <c r="F74" s="15"/>
      <c r="G74" s="15"/>
      <c r="H74" s="15"/>
      <c r="I74" s="15"/>
      <c r="J74" s="15"/>
      <c r="L74" s="71"/>
    </row>
    <row r="75" spans="2:12" s="3" customFormat="1" ht="36" customHeight="1" thickBot="1">
      <c r="B75" s="173" t="s">
        <v>628</v>
      </c>
      <c r="C75" s="281" t="s">
        <v>629</v>
      </c>
      <c r="D75" s="281"/>
      <c r="E75" s="281"/>
      <c r="F75" s="281"/>
      <c r="G75" s="217"/>
      <c r="H75" s="217"/>
      <c r="I75" s="217"/>
      <c r="J75" s="217"/>
      <c r="L75" s="71" t="b">
        <f>AND(自治体用!$E$50=1,G75&lt;&gt;"1.有")</f>
        <v>1</v>
      </c>
    </row>
    <row r="76" spans="2:12" s="3" customFormat="1" ht="35.450000000000003" customHeight="1">
      <c r="B76" s="174"/>
      <c r="C76" s="395" t="s">
        <v>547</v>
      </c>
      <c r="D76" s="396"/>
      <c r="E76" s="396"/>
      <c r="F76" s="396"/>
      <c r="G76" s="396"/>
      <c r="H76" s="396"/>
      <c r="I76" s="396"/>
      <c r="J76" s="397"/>
      <c r="L76" s="71"/>
    </row>
    <row r="77" spans="2:12" s="3" customFormat="1" ht="60" customHeight="1">
      <c r="B77" s="174"/>
      <c r="C77" s="212"/>
      <c r="D77" s="53" t="s">
        <v>655</v>
      </c>
      <c r="E77" s="53" t="s">
        <v>656</v>
      </c>
      <c r="F77" s="53" t="s">
        <v>37</v>
      </c>
      <c r="G77" s="53" t="s">
        <v>548</v>
      </c>
      <c r="H77" s="53" t="s">
        <v>24</v>
      </c>
      <c r="I77" s="347"/>
      <c r="J77" s="348"/>
      <c r="L77" s="71"/>
    </row>
    <row r="78" spans="2:12" s="3" customFormat="1" ht="48" customHeight="1" thickBot="1">
      <c r="B78" s="174"/>
      <c r="C78" s="213"/>
      <c r="D78" s="164"/>
      <c r="E78" s="165"/>
      <c r="F78" s="164"/>
      <c r="G78" s="164"/>
      <c r="H78" s="164"/>
      <c r="I78" s="349"/>
      <c r="J78" s="350"/>
      <c r="L78" s="71"/>
    </row>
    <row r="79" spans="2:12" s="3" customFormat="1" ht="48" customHeight="1" thickTop="1" thickBot="1">
      <c r="B79" s="174"/>
      <c r="C79" s="214"/>
      <c r="D79" s="216" t="s">
        <v>575</v>
      </c>
      <c r="E79" s="216"/>
      <c r="F79" s="175"/>
      <c r="G79" s="175"/>
      <c r="H79" s="175"/>
      <c r="I79" s="175"/>
      <c r="J79" s="176"/>
      <c r="L79" s="71"/>
    </row>
    <row r="80" spans="2:12" s="3" customFormat="1" ht="19.899999999999999" customHeight="1">
      <c r="B80" s="93"/>
      <c r="C80" s="15"/>
      <c r="D80" s="15"/>
      <c r="E80" s="15"/>
      <c r="F80" s="15"/>
      <c r="G80" s="15"/>
      <c r="H80" s="15"/>
      <c r="I80" s="15"/>
      <c r="J80" s="15"/>
      <c r="L80" s="71"/>
    </row>
    <row r="81" spans="2:12" s="3" customFormat="1" ht="36" customHeight="1" thickBot="1">
      <c r="B81" s="442" t="s">
        <v>630</v>
      </c>
      <c r="C81" s="447" t="s">
        <v>631</v>
      </c>
      <c r="D81" s="448"/>
      <c r="E81" s="448"/>
      <c r="F81" s="449"/>
      <c r="G81" s="398"/>
      <c r="H81" s="399"/>
      <c r="I81" s="399"/>
      <c r="J81" s="400"/>
      <c r="L81" s="71" t="b">
        <f>AND(自治体用!$E$50=1,G81&lt;&gt;"1.有")</f>
        <v>1</v>
      </c>
    </row>
    <row r="82" spans="2:12" s="3" customFormat="1" ht="36" customHeight="1">
      <c r="B82" s="443"/>
      <c r="C82" s="401" t="s">
        <v>549</v>
      </c>
      <c r="D82" s="402"/>
      <c r="E82" s="402"/>
      <c r="F82" s="402"/>
      <c r="G82" s="402"/>
      <c r="H82" s="402"/>
      <c r="I82" s="402"/>
      <c r="J82" s="403"/>
      <c r="L82" s="71"/>
    </row>
    <row r="83" spans="2:12" s="3" customFormat="1" ht="36" customHeight="1">
      <c r="B83" s="443"/>
      <c r="C83" s="212"/>
      <c r="D83" s="53" t="s">
        <v>38</v>
      </c>
      <c r="E83" s="53" t="s">
        <v>39</v>
      </c>
      <c r="F83" s="53" t="s">
        <v>40</v>
      </c>
      <c r="G83" s="53" t="s">
        <v>41</v>
      </c>
      <c r="H83" s="53" t="s">
        <v>42</v>
      </c>
      <c r="I83" s="53" t="s">
        <v>24</v>
      </c>
      <c r="J83" s="405"/>
      <c r="L83" s="71"/>
    </row>
    <row r="84" spans="2:12" s="3" customFormat="1" ht="36" customHeight="1" thickBot="1">
      <c r="B84" s="443"/>
      <c r="C84" s="213"/>
      <c r="D84" s="164"/>
      <c r="E84" s="165"/>
      <c r="F84" s="164"/>
      <c r="G84" s="164"/>
      <c r="H84" s="164"/>
      <c r="I84" s="164"/>
      <c r="J84" s="406"/>
      <c r="L84" s="71"/>
    </row>
    <row r="85" spans="2:12" s="3" customFormat="1" ht="48" customHeight="1" thickTop="1" thickBot="1">
      <c r="B85" s="444"/>
      <c r="C85" s="214"/>
      <c r="D85" s="404" t="s">
        <v>574</v>
      </c>
      <c r="E85" s="404"/>
      <c r="F85" s="407"/>
      <c r="G85" s="407"/>
      <c r="H85" s="407"/>
      <c r="I85" s="407"/>
      <c r="J85" s="408"/>
      <c r="L85" s="71"/>
    </row>
    <row r="86" spans="2:12" s="3" customFormat="1" ht="19.899999999999999" customHeight="1">
      <c r="B86" s="93"/>
      <c r="C86" s="15"/>
      <c r="D86" s="15"/>
      <c r="E86" s="15"/>
      <c r="F86" s="15"/>
      <c r="G86" s="15"/>
      <c r="H86" s="15"/>
      <c r="I86" s="15"/>
      <c r="J86" s="15"/>
      <c r="L86" s="71"/>
    </row>
    <row r="87" spans="2:12" ht="108" customHeight="1" thickBot="1">
      <c r="B87" s="84" t="s">
        <v>632</v>
      </c>
      <c r="C87" s="447" t="s">
        <v>633</v>
      </c>
      <c r="D87" s="448"/>
      <c r="E87" s="448"/>
      <c r="F87" s="449"/>
      <c r="G87" s="398"/>
      <c r="H87" s="399"/>
      <c r="I87" s="399"/>
      <c r="J87" s="400"/>
    </row>
    <row r="88" spans="2:12" ht="35.450000000000003" customHeight="1" thickBot="1">
      <c r="B88" s="55"/>
      <c r="C88" s="329" t="s">
        <v>550</v>
      </c>
      <c r="D88" s="330"/>
      <c r="E88" s="293" t="s">
        <v>44</v>
      </c>
      <c r="F88" s="293"/>
      <c r="G88" s="445"/>
      <c r="H88" s="445"/>
      <c r="I88" s="445"/>
      <c r="J88" s="446"/>
      <c r="L88" s="71" t="b">
        <f>AND(自治体用!$E$50=1,G87&lt;&gt;"2.不適合")</f>
        <v>1</v>
      </c>
    </row>
    <row r="89" spans="2:12" ht="35.450000000000003" customHeight="1" thickBot="1">
      <c r="B89" s="56"/>
      <c r="C89" s="329" t="s">
        <v>551</v>
      </c>
      <c r="D89" s="330"/>
      <c r="E89" s="293" t="s">
        <v>45</v>
      </c>
      <c r="F89" s="293"/>
      <c r="G89" s="445"/>
      <c r="H89" s="445"/>
      <c r="I89" s="445"/>
      <c r="J89" s="446"/>
      <c r="L89" s="71" t="b">
        <f>AND(自治体用!$E$50=1,G87&lt;&gt;"3.適用除外")</f>
        <v>1</v>
      </c>
    </row>
    <row r="90" spans="2:12" ht="19.899999999999999" customHeight="1">
      <c r="B90" s="30"/>
    </row>
    <row r="91" spans="2:12" ht="35.450000000000003" customHeight="1">
      <c r="B91" s="31" t="s">
        <v>46</v>
      </c>
    </row>
    <row r="92" spans="2:12" ht="35.450000000000003" customHeight="1">
      <c r="B92" s="32" t="s">
        <v>47</v>
      </c>
    </row>
    <row r="93" spans="2:12" ht="100.9" customHeight="1">
      <c r="B93" s="84" t="s">
        <v>664</v>
      </c>
      <c r="C93" s="322" t="s">
        <v>634</v>
      </c>
      <c r="D93" s="323"/>
      <c r="E93" s="323"/>
      <c r="F93" s="200"/>
      <c r="G93" s="332"/>
      <c r="H93" s="333"/>
      <c r="I93" s="333"/>
      <c r="J93" s="334"/>
    </row>
    <row r="94" spans="2:12" ht="35.450000000000003" customHeight="1">
      <c r="B94" s="377" t="s">
        <v>206</v>
      </c>
      <c r="C94" s="377"/>
      <c r="D94" s="377"/>
      <c r="E94" s="377"/>
      <c r="F94" s="377"/>
      <c r="G94" s="377"/>
      <c r="H94" s="377"/>
      <c r="I94" s="377"/>
      <c r="J94" s="377"/>
    </row>
    <row r="95" spans="2:12" ht="19.899999999999999" customHeight="1">
      <c r="B95" s="30"/>
    </row>
    <row r="96" spans="2:12" ht="141" customHeight="1">
      <c r="B96" s="271" t="s">
        <v>664</v>
      </c>
      <c r="C96" s="201" t="s">
        <v>635</v>
      </c>
      <c r="D96" s="201"/>
      <c r="E96" s="201"/>
      <c r="F96" s="201"/>
      <c r="G96" s="362"/>
      <c r="H96" s="362"/>
      <c r="I96" s="362"/>
      <c r="J96" s="362"/>
    </row>
    <row r="97" spans="2:12" ht="46.9" customHeight="1" thickBot="1">
      <c r="B97" s="272"/>
      <c r="C97" s="247" t="s">
        <v>552</v>
      </c>
      <c r="D97" s="248"/>
      <c r="E97" s="375"/>
      <c r="F97" s="376"/>
      <c r="G97" s="378" t="s">
        <v>48</v>
      </c>
      <c r="H97" s="378"/>
      <c r="I97" s="379"/>
      <c r="J97" s="379"/>
    </row>
    <row r="98" spans="2:12" ht="25.5">
      <c r="B98" s="373"/>
      <c r="C98" s="409" t="s">
        <v>598</v>
      </c>
      <c r="D98" s="410"/>
      <c r="E98" s="410"/>
      <c r="F98" s="410"/>
      <c r="G98" s="410"/>
      <c r="H98" s="410"/>
      <c r="I98" s="410"/>
      <c r="J98" s="411"/>
      <c r="K98" s="21"/>
      <c r="L98" s="71" t="b">
        <f>AND(自治体用!$E$50=1,G96&lt;&gt;"4.休止中")</f>
        <v>1</v>
      </c>
    </row>
    <row r="99" spans="2:12" ht="35.450000000000003" customHeight="1" thickBot="1">
      <c r="B99" s="373"/>
      <c r="C99" s="74"/>
      <c r="D99" s="412" t="s">
        <v>588</v>
      </c>
      <c r="E99" s="413"/>
      <c r="F99" s="413"/>
      <c r="G99" s="414"/>
      <c r="H99" s="415"/>
      <c r="I99" s="416"/>
      <c r="J99" s="417"/>
      <c r="K99" s="21"/>
    </row>
    <row r="100" spans="2:12" ht="25.5">
      <c r="B100" s="373"/>
      <c r="C100" s="451" t="s">
        <v>657</v>
      </c>
      <c r="D100" s="452"/>
      <c r="E100" s="452"/>
      <c r="F100" s="452"/>
      <c r="G100" s="452"/>
      <c r="H100" s="452"/>
      <c r="I100" s="452"/>
      <c r="J100" s="453"/>
      <c r="K100" s="21"/>
      <c r="L100" s="71" t="b">
        <f>AND(自治体用!$E$50=1,G96&lt;&gt;"5.廃止又は許可取消")</f>
        <v>1</v>
      </c>
    </row>
    <row r="101" spans="2:12" ht="35.450000000000003" customHeight="1">
      <c r="B101" s="373"/>
      <c r="C101" s="340"/>
      <c r="D101" s="322" t="s">
        <v>658</v>
      </c>
      <c r="E101" s="323"/>
      <c r="F101" s="323"/>
      <c r="G101" s="200"/>
      <c r="H101" s="179"/>
      <c r="I101" s="343"/>
      <c r="J101" s="344"/>
      <c r="K101" s="21"/>
    </row>
    <row r="102" spans="2:12" ht="42.75" thickBot="1">
      <c r="B102" s="374"/>
      <c r="C102" s="341"/>
      <c r="D102" s="57" t="s">
        <v>49</v>
      </c>
      <c r="E102" s="342"/>
      <c r="F102" s="342"/>
      <c r="G102" s="57" t="s">
        <v>670</v>
      </c>
      <c r="H102" s="338"/>
      <c r="I102" s="338"/>
      <c r="J102" s="339"/>
      <c r="K102" s="21"/>
    </row>
    <row r="103" spans="2:12" ht="19.899999999999999" customHeight="1">
      <c r="B103" s="88"/>
      <c r="C103" s="25"/>
      <c r="D103" s="21"/>
      <c r="E103" s="21"/>
      <c r="F103" s="22"/>
      <c r="G103" s="23"/>
      <c r="H103" s="23"/>
      <c r="I103" s="23"/>
      <c r="J103" s="23"/>
    </row>
    <row r="104" spans="2:12" ht="108.6" customHeight="1">
      <c r="B104" s="271" t="s">
        <v>636</v>
      </c>
      <c r="C104" s="200" t="s">
        <v>680</v>
      </c>
      <c r="D104" s="201"/>
      <c r="E104" s="201"/>
      <c r="F104" s="201"/>
      <c r="G104" s="201"/>
      <c r="H104" s="201"/>
      <c r="I104" s="201"/>
      <c r="J104" s="201"/>
    </row>
    <row r="105" spans="2:12" ht="35.450000000000003" customHeight="1">
      <c r="B105" s="272"/>
      <c r="C105" s="200" t="s">
        <v>50</v>
      </c>
      <c r="D105" s="201"/>
      <c r="E105" s="201"/>
      <c r="F105" s="371"/>
      <c r="G105" s="371"/>
      <c r="H105" s="371"/>
      <c r="I105" s="371"/>
      <c r="J105" s="2" t="s">
        <v>51</v>
      </c>
      <c r="K105" s="450" t="s">
        <v>543</v>
      </c>
    </row>
    <row r="106" spans="2:12" ht="35.450000000000003" customHeight="1">
      <c r="B106" s="272"/>
      <c r="C106" s="229" t="s">
        <v>52</v>
      </c>
      <c r="D106" s="201"/>
      <c r="E106" s="201"/>
      <c r="F106" s="371"/>
      <c r="G106" s="371"/>
      <c r="H106" s="371"/>
      <c r="I106" s="371"/>
      <c r="J106" s="2" t="s">
        <v>51</v>
      </c>
      <c r="K106" s="450"/>
    </row>
    <row r="107" spans="2:12" ht="35.450000000000003" customHeight="1">
      <c r="B107" s="272"/>
      <c r="C107" s="39"/>
      <c r="D107" s="201" t="s">
        <v>53</v>
      </c>
      <c r="E107" s="201"/>
      <c r="F107" s="372"/>
      <c r="G107" s="372"/>
      <c r="H107" s="372"/>
      <c r="I107" s="372"/>
      <c r="J107" s="2" t="s">
        <v>51</v>
      </c>
      <c r="K107" s="450"/>
    </row>
    <row r="108" spans="2:12" ht="35.450000000000003" customHeight="1">
      <c r="B108" s="272"/>
      <c r="C108" s="200" t="s">
        <v>54</v>
      </c>
      <c r="D108" s="201"/>
      <c r="E108" s="201"/>
      <c r="F108" s="371"/>
      <c r="G108" s="371"/>
      <c r="H108" s="371"/>
      <c r="I108" s="371"/>
      <c r="J108" s="2" t="s">
        <v>51</v>
      </c>
      <c r="K108" s="450"/>
    </row>
    <row r="109" spans="2:12" ht="35.450000000000003" customHeight="1">
      <c r="B109" s="272"/>
      <c r="C109" s="200" t="s">
        <v>55</v>
      </c>
      <c r="D109" s="201"/>
      <c r="E109" s="201"/>
      <c r="F109" s="371"/>
      <c r="G109" s="371"/>
      <c r="H109" s="371"/>
      <c r="I109" s="371"/>
      <c r="J109" s="2" t="s">
        <v>51</v>
      </c>
      <c r="K109" s="450"/>
    </row>
    <row r="110" spans="2:12" ht="35.450000000000003" customHeight="1">
      <c r="B110" s="272"/>
      <c r="C110" s="200" t="s">
        <v>56</v>
      </c>
      <c r="D110" s="201"/>
      <c r="E110" s="201"/>
      <c r="F110" s="371"/>
      <c r="G110" s="371"/>
      <c r="H110" s="371"/>
      <c r="I110" s="371"/>
      <c r="J110" s="2" t="s">
        <v>51</v>
      </c>
      <c r="K110" s="450"/>
    </row>
    <row r="111" spans="2:12" ht="35.450000000000003" customHeight="1">
      <c r="B111" s="272"/>
      <c r="C111" s="229" t="s">
        <v>9</v>
      </c>
      <c r="D111" s="201"/>
      <c r="E111" s="201"/>
      <c r="F111" s="371"/>
      <c r="G111" s="371"/>
      <c r="H111" s="371"/>
      <c r="I111" s="371"/>
      <c r="J111" s="2" t="s">
        <v>51</v>
      </c>
      <c r="K111" s="450"/>
    </row>
    <row r="112" spans="2:12" ht="35.450000000000003" customHeight="1">
      <c r="B112" s="272"/>
      <c r="C112" s="39"/>
      <c r="D112" s="201" t="s">
        <v>57</v>
      </c>
      <c r="E112" s="201"/>
      <c r="F112" s="372"/>
      <c r="G112" s="372"/>
      <c r="H112" s="372"/>
      <c r="I112" s="372"/>
      <c r="J112" s="2" t="s">
        <v>51</v>
      </c>
      <c r="K112" s="450"/>
    </row>
    <row r="113" spans="2:12" ht="35.450000000000003" customHeight="1">
      <c r="B113" s="273"/>
      <c r="C113" s="201" t="s">
        <v>720</v>
      </c>
      <c r="D113" s="201"/>
      <c r="E113" s="201"/>
      <c r="F113" s="581">
        <f>SUM(F105:I106,F108:I111)</f>
        <v>0</v>
      </c>
      <c r="G113" s="581"/>
      <c r="H113" s="581"/>
      <c r="I113" s="581"/>
      <c r="J113" s="2" t="s">
        <v>51</v>
      </c>
      <c r="K113" s="580"/>
    </row>
    <row r="114" spans="2:12" ht="19.899999999999999" customHeight="1">
      <c r="B114" s="87"/>
    </row>
    <row r="115" spans="2:12" ht="73.150000000000006" customHeight="1" thickBot="1">
      <c r="B115" s="421" t="s">
        <v>637</v>
      </c>
      <c r="C115" s="228" t="s">
        <v>638</v>
      </c>
      <c r="D115" s="228"/>
      <c r="E115" s="228"/>
      <c r="F115" s="229"/>
      <c r="G115" s="221"/>
      <c r="H115" s="222"/>
      <c r="I115" s="222"/>
      <c r="J115" s="223"/>
    </row>
    <row r="116" spans="2:12" ht="35.450000000000003" customHeight="1" thickBot="1">
      <c r="B116" s="422"/>
      <c r="C116" s="329" t="s">
        <v>553</v>
      </c>
      <c r="D116" s="330"/>
      <c r="E116" s="456" t="s">
        <v>58</v>
      </c>
      <c r="F116" s="436"/>
      <c r="G116" s="380"/>
      <c r="H116" s="380"/>
      <c r="I116" s="380"/>
      <c r="J116" s="381"/>
      <c r="L116" s="71" t="b">
        <f>AND(自治体用!$E$50=1,G115&lt;&gt;"0.未測定")</f>
        <v>1</v>
      </c>
    </row>
    <row r="117" spans="2:12" ht="119.45" customHeight="1">
      <c r="B117" s="422"/>
      <c r="C117" s="457" t="s">
        <v>554</v>
      </c>
      <c r="D117" s="458"/>
      <c r="E117" s="458"/>
      <c r="F117" s="458"/>
      <c r="G117" s="458"/>
      <c r="H117" s="458"/>
      <c r="I117" s="458"/>
      <c r="J117" s="459"/>
      <c r="L117" s="71" t="b">
        <f>AND(自治体用!$E$50=1,G115&lt;&gt;"1.測定あり")</f>
        <v>1</v>
      </c>
    </row>
    <row r="118" spans="2:12" ht="35.450000000000003" customHeight="1">
      <c r="B118" s="422"/>
      <c r="C118" s="99" t="s">
        <v>671</v>
      </c>
      <c r="D118" s="179"/>
      <c r="E118" s="180"/>
      <c r="F118" s="100" t="s">
        <v>681</v>
      </c>
      <c r="G118" s="187"/>
      <c r="H118" s="189"/>
      <c r="I118" s="367" t="s">
        <v>192</v>
      </c>
      <c r="J118" s="368"/>
    </row>
    <row r="119" spans="2:12" ht="35.450000000000003" customHeight="1">
      <c r="B119" s="422"/>
      <c r="C119" s="99" t="s">
        <v>671</v>
      </c>
      <c r="D119" s="179"/>
      <c r="E119" s="180"/>
      <c r="F119" s="100" t="s">
        <v>682</v>
      </c>
      <c r="G119" s="187"/>
      <c r="H119" s="189"/>
      <c r="I119" s="367" t="s">
        <v>192</v>
      </c>
      <c r="J119" s="368"/>
    </row>
    <row r="120" spans="2:12" ht="35.450000000000003" customHeight="1">
      <c r="B120" s="422"/>
      <c r="C120" s="99" t="s">
        <v>671</v>
      </c>
      <c r="D120" s="179"/>
      <c r="E120" s="180"/>
      <c r="F120" s="100" t="s">
        <v>682</v>
      </c>
      <c r="G120" s="187"/>
      <c r="H120" s="189"/>
      <c r="I120" s="367" t="s">
        <v>192</v>
      </c>
      <c r="J120" s="368"/>
    </row>
    <row r="121" spans="2:12" ht="35.450000000000003" customHeight="1">
      <c r="B121" s="422"/>
      <c r="C121" s="99" t="s">
        <v>671</v>
      </c>
      <c r="D121" s="179"/>
      <c r="E121" s="180"/>
      <c r="F121" s="100" t="s">
        <v>681</v>
      </c>
      <c r="G121" s="187"/>
      <c r="H121" s="189"/>
      <c r="I121" s="367" t="s">
        <v>192</v>
      </c>
      <c r="J121" s="368"/>
    </row>
    <row r="122" spans="2:12" ht="35.450000000000003" customHeight="1">
      <c r="B122" s="422"/>
      <c r="C122" s="418" t="s">
        <v>59</v>
      </c>
      <c r="D122" s="240"/>
      <c r="E122" s="240"/>
      <c r="F122" s="423"/>
      <c r="G122" s="423"/>
      <c r="H122" s="423"/>
      <c r="I122" s="367" t="s">
        <v>192</v>
      </c>
      <c r="J122" s="368"/>
    </row>
    <row r="123" spans="2:12" ht="35.450000000000003" customHeight="1" thickBot="1">
      <c r="B123" s="422"/>
      <c r="C123" s="419" t="s">
        <v>60</v>
      </c>
      <c r="D123" s="420"/>
      <c r="E123" s="420"/>
      <c r="F123" s="255"/>
      <c r="G123" s="255"/>
      <c r="H123" s="255"/>
      <c r="I123" s="369" t="s">
        <v>192</v>
      </c>
      <c r="J123" s="370"/>
    </row>
    <row r="124" spans="2:12" ht="35.450000000000003" customHeight="1">
      <c r="B124" s="421"/>
      <c r="C124" s="314" t="s">
        <v>61</v>
      </c>
      <c r="D124" s="242" t="s">
        <v>193</v>
      </c>
      <c r="E124" s="208"/>
      <c r="F124" s="167"/>
      <c r="G124" s="438"/>
      <c r="H124" s="439"/>
      <c r="I124" s="440"/>
      <c r="J124" s="441"/>
    </row>
    <row r="125" spans="2:12" ht="35.450000000000003" customHeight="1">
      <c r="B125" s="421"/>
      <c r="C125" s="240"/>
      <c r="D125" s="242" t="s">
        <v>62</v>
      </c>
      <c r="E125" s="208"/>
      <c r="F125" s="579" t="str">
        <f>IF(F124="A",0.1,IF(OR(F124="B",F124="D"),1,IF(OR(F124="C",F124="E"),5,IF(F124="F",10,""))))</f>
        <v/>
      </c>
      <c r="G125" s="579"/>
      <c r="H125" s="579"/>
      <c r="I125" s="177" t="s">
        <v>192</v>
      </c>
      <c r="J125" s="177"/>
    </row>
    <row r="126" spans="2:12" ht="33.75" customHeight="1">
      <c r="B126" s="30" t="s">
        <v>63</v>
      </c>
      <c r="C126" s="18"/>
      <c r="D126" s="18"/>
      <c r="E126" s="18"/>
      <c r="F126" s="18"/>
      <c r="G126" s="18"/>
      <c r="H126" s="18"/>
    </row>
    <row r="127" spans="2:12" ht="25.5">
      <c r="B127" s="30" t="s">
        <v>64</v>
      </c>
    </row>
    <row r="128" spans="2:12" ht="25.5">
      <c r="B128" s="367" t="s">
        <v>573</v>
      </c>
      <c r="C128" s="367"/>
      <c r="D128" s="367"/>
      <c r="E128" s="367" t="s">
        <v>194</v>
      </c>
      <c r="F128" s="367"/>
      <c r="G128" s="367"/>
      <c r="H128" s="367" t="s">
        <v>195</v>
      </c>
      <c r="I128" s="367"/>
      <c r="J128" s="367"/>
    </row>
    <row r="129" spans="2:12" ht="25.5">
      <c r="B129" s="367" t="s">
        <v>65</v>
      </c>
      <c r="C129" s="367"/>
      <c r="D129" s="367"/>
      <c r="E129" s="24" t="s">
        <v>66</v>
      </c>
      <c r="F129" s="367" t="s">
        <v>196</v>
      </c>
      <c r="G129" s="367"/>
      <c r="H129" s="24" t="s">
        <v>67</v>
      </c>
      <c r="I129" s="367" t="s">
        <v>197</v>
      </c>
      <c r="J129" s="367"/>
    </row>
    <row r="130" spans="2:12" ht="25.5">
      <c r="B130" s="367" t="s">
        <v>68</v>
      </c>
      <c r="C130" s="367"/>
      <c r="D130" s="367"/>
      <c r="E130" s="24" t="s">
        <v>69</v>
      </c>
      <c r="F130" s="367" t="s">
        <v>197</v>
      </c>
      <c r="G130" s="367"/>
      <c r="H130" s="24" t="s">
        <v>70</v>
      </c>
      <c r="I130" s="367" t="s">
        <v>198</v>
      </c>
      <c r="J130" s="367"/>
    </row>
    <row r="131" spans="2:12" ht="25.5">
      <c r="B131" s="367" t="s">
        <v>71</v>
      </c>
      <c r="C131" s="367"/>
      <c r="D131" s="367"/>
      <c r="E131" s="24" t="s">
        <v>72</v>
      </c>
      <c r="F131" s="367" t="s">
        <v>198</v>
      </c>
      <c r="G131" s="367"/>
      <c r="H131" s="24" t="s">
        <v>73</v>
      </c>
      <c r="I131" s="367" t="s">
        <v>199</v>
      </c>
      <c r="J131" s="367"/>
    </row>
    <row r="132" spans="2:12" ht="22.5" customHeight="1">
      <c r="B132" s="30" t="s">
        <v>74</v>
      </c>
    </row>
    <row r="133" spans="2:12" ht="22.5" customHeight="1">
      <c r="B133" s="30" t="s">
        <v>75</v>
      </c>
    </row>
    <row r="134" spans="2:12" ht="15.95" customHeight="1">
      <c r="B134" s="30"/>
    </row>
    <row r="135" spans="2:12" ht="70.900000000000006" customHeight="1" thickBot="1">
      <c r="B135" s="202" t="s">
        <v>639</v>
      </c>
      <c r="C135" s="321" t="s">
        <v>640</v>
      </c>
      <c r="D135" s="228"/>
      <c r="E135" s="228"/>
      <c r="F135" s="229"/>
      <c r="G135" s="221"/>
      <c r="H135" s="222"/>
      <c r="I135" s="222"/>
      <c r="J135" s="223"/>
      <c r="L135" s="71" t="b">
        <f>AND(自治体用!$E$50=1,G135&lt;&gt;"1.有")</f>
        <v>1</v>
      </c>
    </row>
    <row r="136" spans="2:12" ht="35.450000000000003" customHeight="1">
      <c r="B136" s="203"/>
      <c r="C136" s="224" t="s">
        <v>669</v>
      </c>
      <c r="D136" s="225"/>
      <c r="E136" s="225"/>
      <c r="F136" s="225"/>
      <c r="G136" s="225"/>
      <c r="H136" s="225"/>
      <c r="I136" s="225"/>
      <c r="J136" s="226"/>
    </row>
    <row r="137" spans="2:12" ht="66" customHeight="1">
      <c r="B137" s="203"/>
      <c r="C137" s="80"/>
      <c r="D137" s="464" t="s">
        <v>591</v>
      </c>
      <c r="E137" s="464"/>
      <c r="F137" s="464"/>
      <c r="G137" s="465"/>
      <c r="H137" s="465"/>
      <c r="I137" s="465"/>
      <c r="J137" s="465"/>
    </row>
    <row r="138" spans="2:12" ht="36" customHeight="1">
      <c r="B138" s="203"/>
      <c r="C138" s="183"/>
      <c r="D138" s="206" t="s">
        <v>673</v>
      </c>
      <c r="E138" s="206"/>
      <c r="F138" s="206"/>
      <c r="G138" s="362"/>
      <c r="H138" s="362"/>
      <c r="I138" s="362"/>
      <c r="J138" s="437"/>
    </row>
    <row r="139" spans="2:12" ht="54" customHeight="1">
      <c r="B139" s="203"/>
      <c r="C139" s="183"/>
      <c r="D139" s="206" t="s">
        <v>592</v>
      </c>
      <c r="E139" s="206"/>
      <c r="F139" s="206"/>
      <c r="G139" s="433"/>
      <c r="H139" s="433"/>
      <c r="I139" s="431" t="s">
        <v>192</v>
      </c>
      <c r="J139" s="432"/>
    </row>
    <row r="140" spans="2:12" ht="119.25" customHeight="1" thickBot="1">
      <c r="B140" s="203"/>
      <c r="C140" s="184"/>
      <c r="D140" s="412" t="s">
        <v>596</v>
      </c>
      <c r="E140" s="413"/>
      <c r="F140" s="414"/>
      <c r="G140" s="460"/>
      <c r="H140" s="461"/>
      <c r="I140" s="461"/>
      <c r="J140" s="462"/>
    </row>
    <row r="141" spans="2:12" ht="9.9499999999999993" customHeight="1">
      <c r="B141" s="33"/>
      <c r="C141" s="18"/>
      <c r="D141" s="18"/>
      <c r="E141" s="18"/>
      <c r="F141" s="18"/>
      <c r="G141" s="18"/>
      <c r="H141" s="18"/>
    </row>
    <row r="142" spans="2:12" ht="9.9499999999999993" customHeight="1">
      <c r="B142" s="30"/>
    </row>
    <row r="143" spans="2:12" ht="78" customHeight="1" thickBot="1">
      <c r="B143" s="472" t="s">
        <v>665</v>
      </c>
      <c r="C143" s="228" t="s">
        <v>674</v>
      </c>
      <c r="D143" s="228"/>
      <c r="E143" s="228"/>
      <c r="F143" s="229"/>
      <c r="G143" s="221"/>
      <c r="H143" s="222"/>
      <c r="I143" s="222"/>
      <c r="J143" s="223"/>
    </row>
    <row r="144" spans="2:12" ht="35.450000000000003" customHeight="1" thickBot="1">
      <c r="B144" s="473"/>
      <c r="C144" s="434" t="s">
        <v>555</v>
      </c>
      <c r="D144" s="435"/>
      <c r="E144" s="435"/>
      <c r="F144" s="436"/>
      <c r="G144" s="293" t="s">
        <v>641</v>
      </c>
      <c r="H144" s="293"/>
      <c r="I144" s="293"/>
      <c r="J144" s="294"/>
      <c r="L144" s="71" t="b">
        <f>AND(自治体用!$E$50=1,G143&lt;&gt;"0.無")</f>
        <v>1</v>
      </c>
    </row>
    <row r="145" spans="2:12" ht="35.450000000000003" customHeight="1">
      <c r="B145" s="473"/>
      <c r="C145" s="224" t="s">
        <v>579</v>
      </c>
      <c r="D145" s="225"/>
      <c r="E145" s="225"/>
      <c r="F145" s="225"/>
      <c r="G145" s="225"/>
      <c r="H145" s="225"/>
      <c r="I145" s="225"/>
      <c r="J145" s="226"/>
      <c r="L145" s="71" t="b">
        <f>AND(自治体用!$E$50=1,G143&lt;&gt;"1.有")</f>
        <v>1</v>
      </c>
    </row>
    <row r="146" spans="2:12" ht="88.9" customHeight="1">
      <c r="B146" s="473"/>
      <c r="C146" s="63"/>
      <c r="D146" s="211" t="s">
        <v>679</v>
      </c>
      <c r="E146" s="211"/>
      <c r="F146" s="211"/>
      <c r="G146" s="317"/>
      <c r="H146" s="317"/>
      <c r="I146" s="317"/>
      <c r="J146" s="79" t="s">
        <v>205</v>
      </c>
      <c r="K146" s="455" t="s">
        <v>543</v>
      </c>
    </row>
    <row r="147" spans="2:12" ht="116.25" customHeight="1">
      <c r="B147" s="473"/>
      <c r="C147" s="63"/>
      <c r="D147" s="471" t="s">
        <v>678</v>
      </c>
      <c r="E147" s="211"/>
      <c r="F147" s="211"/>
      <c r="G147" s="315" t="str">
        <f>IF(AND(G148="",G149=""),"",SUM(G148:I149))</f>
        <v/>
      </c>
      <c r="H147" s="315"/>
      <c r="I147" s="315"/>
      <c r="J147" s="79" t="s">
        <v>205</v>
      </c>
      <c r="K147" s="455"/>
    </row>
    <row r="148" spans="2:12" ht="71.45" customHeight="1">
      <c r="B148" s="473"/>
      <c r="C148" s="63"/>
      <c r="D148" s="28"/>
      <c r="E148" s="211" t="s">
        <v>675</v>
      </c>
      <c r="F148" s="211"/>
      <c r="G148" s="255"/>
      <c r="H148" s="255"/>
      <c r="I148" s="255"/>
      <c r="J148" s="79" t="s">
        <v>205</v>
      </c>
      <c r="K148" s="454" t="s">
        <v>556</v>
      </c>
    </row>
    <row r="149" spans="2:12" ht="71.45" customHeight="1">
      <c r="B149" s="473"/>
      <c r="C149" s="63"/>
      <c r="D149" s="27"/>
      <c r="E149" s="211" t="s">
        <v>676</v>
      </c>
      <c r="F149" s="211"/>
      <c r="G149" s="255"/>
      <c r="H149" s="255"/>
      <c r="I149" s="255"/>
      <c r="J149" s="79" t="s">
        <v>205</v>
      </c>
      <c r="K149" s="454"/>
    </row>
    <row r="150" spans="2:12" ht="25.9" customHeight="1">
      <c r="B150" s="473"/>
      <c r="C150" s="63"/>
      <c r="D150" s="219" t="s">
        <v>77</v>
      </c>
      <c r="E150" s="219"/>
      <c r="F150" s="219"/>
      <c r="G150" s="219"/>
      <c r="H150" s="219"/>
      <c r="I150" s="219"/>
      <c r="J150" s="220"/>
    </row>
    <row r="151" spans="2:12" ht="108.6" customHeight="1">
      <c r="B151" s="473"/>
      <c r="C151" s="63"/>
      <c r="D151" s="201" t="s">
        <v>647</v>
      </c>
      <c r="E151" s="201"/>
      <c r="F151" s="201"/>
      <c r="G151" s="201"/>
      <c r="H151" s="201"/>
      <c r="I151" s="201"/>
      <c r="J151" s="218"/>
    </row>
    <row r="152" spans="2:12" ht="20.100000000000001" customHeight="1">
      <c r="B152" s="473"/>
      <c r="C152" s="63"/>
      <c r="D152" s="309" t="s">
        <v>78</v>
      </c>
      <c r="E152" s="310"/>
      <c r="F152" s="310"/>
      <c r="G152" s="310"/>
      <c r="H152" s="310"/>
      <c r="I152" s="310"/>
      <c r="J152" s="311"/>
    </row>
    <row r="153" spans="2:12" ht="20.100000000000001" customHeight="1">
      <c r="B153" s="473"/>
      <c r="C153" s="63"/>
      <c r="D153" s="197"/>
      <c r="E153" s="194"/>
      <c r="F153" s="194"/>
      <c r="G153" s="194"/>
      <c r="H153" s="194"/>
      <c r="I153" s="194"/>
      <c r="J153" s="312"/>
    </row>
    <row r="154" spans="2:12" ht="48" customHeight="1" thickBot="1">
      <c r="B154" s="473"/>
      <c r="C154" s="63"/>
      <c r="D154" s="295" t="s">
        <v>200</v>
      </c>
      <c r="E154" s="296"/>
      <c r="F154" s="296"/>
      <c r="G154" s="296"/>
      <c r="H154" s="296"/>
      <c r="I154" s="303"/>
      <c r="J154" s="304"/>
      <c r="L154" s="71" t="b">
        <f>AND(自治体用!$E$50=1,NOT(OR(I154="1.場内利用のみ",I154="2.場外利用のみ",I154="3.場内及び場外で利用")))</f>
        <v>1</v>
      </c>
    </row>
    <row r="155" spans="2:12" ht="43.15" customHeight="1">
      <c r="B155" s="473"/>
      <c r="C155" s="63"/>
      <c r="D155" s="297" t="s">
        <v>79</v>
      </c>
      <c r="E155" s="299" t="s">
        <v>558</v>
      </c>
      <c r="F155" s="300"/>
      <c r="G155" s="300"/>
      <c r="H155" s="300"/>
      <c r="I155" s="305"/>
      <c r="J155" s="306"/>
      <c r="L155" s="71" t="b">
        <f>AND(自治体用!$E$50=1,NOT(OR(I155="1.場内利用のみ",I155="2.場外利用のみ",I155="3.場内及び場外で利用")))</f>
        <v>1</v>
      </c>
    </row>
    <row r="156" spans="2:12" ht="43.15" customHeight="1" thickBot="1">
      <c r="B156" s="473"/>
      <c r="C156" s="63"/>
      <c r="D156" s="297"/>
      <c r="E156" s="58" t="s">
        <v>648</v>
      </c>
      <c r="F156" s="292"/>
      <c r="G156" s="292"/>
      <c r="H156" s="292"/>
      <c r="I156" s="307"/>
      <c r="J156" s="308"/>
    </row>
    <row r="157" spans="2:12" ht="43.15" customHeight="1">
      <c r="B157" s="473"/>
      <c r="C157" s="63"/>
      <c r="D157" s="297"/>
      <c r="E157" s="299" t="s">
        <v>559</v>
      </c>
      <c r="F157" s="300"/>
      <c r="G157" s="300"/>
      <c r="H157" s="300"/>
      <c r="I157" s="305"/>
      <c r="J157" s="306"/>
      <c r="L157" s="71" t="b">
        <f>AND(自治体用!$E$50=1,NOT(OR(I157="1.場内利用のみ",I157="2.場外利用のみ",I157="3.場内及び場外で利用")))</f>
        <v>1</v>
      </c>
    </row>
    <row r="158" spans="2:12" ht="43.15" customHeight="1" thickBot="1">
      <c r="B158" s="473"/>
      <c r="C158" s="63"/>
      <c r="D158" s="297"/>
      <c r="E158" s="58" t="s">
        <v>648</v>
      </c>
      <c r="F158" s="292"/>
      <c r="G158" s="292"/>
      <c r="H158" s="292"/>
      <c r="I158" s="307"/>
      <c r="J158" s="308"/>
    </row>
    <row r="159" spans="2:12" ht="43.15" customHeight="1">
      <c r="B159" s="473"/>
      <c r="C159" s="63"/>
      <c r="D159" s="297"/>
      <c r="E159" s="301" t="s">
        <v>580</v>
      </c>
      <c r="F159" s="302"/>
      <c r="G159" s="302"/>
      <c r="H159" s="302"/>
      <c r="I159" s="305"/>
      <c r="J159" s="306"/>
      <c r="L159" s="71" t="b">
        <f>AND(自治体用!$E$50=1,NOT(OR(I159="1.場内利用のみ",I159="2.場外利用のみ",I159="3.場内及び場外で利用")))</f>
        <v>1</v>
      </c>
    </row>
    <row r="160" spans="2:12" ht="43.15" customHeight="1" thickBot="1">
      <c r="B160" s="473"/>
      <c r="C160" s="63"/>
      <c r="D160" s="297"/>
      <c r="E160" s="58" t="s">
        <v>648</v>
      </c>
      <c r="F160" s="292"/>
      <c r="G160" s="292"/>
      <c r="H160" s="292"/>
      <c r="I160" s="307"/>
      <c r="J160" s="308"/>
    </row>
    <row r="161" spans="2:15" ht="43.15" customHeight="1">
      <c r="B161" s="473"/>
      <c r="C161" s="63"/>
      <c r="D161" s="297"/>
      <c r="E161" s="299" t="s">
        <v>557</v>
      </c>
      <c r="F161" s="300"/>
      <c r="G161" s="300"/>
      <c r="H161" s="300"/>
      <c r="I161" s="305"/>
      <c r="J161" s="306"/>
      <c r="L161" s="71" t="b">
        <f>AND(自治体用!$E$50=1,NOT(OR(I161="1.場内利用のみ",I161="2.場外利用のみ",I161="3.場内及び場外で利用")))</f>
        <v>1</v>
      </c>
    </row>
    <row r="162" spans="2:15" ht="43.15" customHeight="1" thickBot="1">
      <c r="B162" s="474"/>
      <c r="C162" s="64"/>
      <c r="D162" s="298"/>
      <c r="E162" s="58" t="s">
        <v>648</v>
      </c>
      <c r="F162" s="292"/>
      <c r="G162" s="292"/>
      <c r="H162" s="292"/>
      <c r="I162" s="307"/>
      <c r="J162" s="308"/>
    </row>
    <row r="163" spans="2:15" ht="9.9499999999999993" customHeight="1">
      <c r="B163" s="33"/>
      <c r="C163" s="18"/>
      <c r="D163" s="18"/>
      <c r="E163" s="18"/>
      <c r="F163" s="18"/>
      <c r="G163" s="18"/>
      <c r="H163" s="18"/>
      <c r="I163" s="18"/>
      <c r="J163" s="18"/>
      <c r="K163" s="18"/>
      <c r="L163" s="72" t="b">
        <f>AND(L155:L161)</f>
        <v>1</v>
      </c>
      <c r="M163" s="18"/>
      <c r="N163" s="18"/>
      <c r="O163" s="18"/>
    </row>
    <row r="164" spans="2:15" ht="35.450000000000003" customHeight="1">
      <c r="B164" s="30" t="s">
        <v>654</v>
      </c>
    </row>
    <row r="165" spans="2:15" ht="71.45" customHeight="1">
      <c r="B165" s="271" t="s">
        <v>665</v>
      </c>
      <c r="C165" s="201" t="s">
        <v>666</v>
      </c>
      <c r="D165" s="201"/>
      <c r="E165" s="201"/>
      <c r="F165" s="201"/>
      <c r="G165" s="201"/>
      <c r="H165" s="201"/>
      <c r="I165" s="201"/>
      <c r="J165" s="201"/>
    </row>
    <row r="166" spans="2:15" ht="35.450000000000003" customHeight="1">
      <c r="B166" s="272"/>
      <c r="C166" s="200" t="s">
        <v>80</v>
      </c>
      <c r="D166" s="201"/>
      <c r="E166" s="201"/>
      <c r="F166" s="201"/>
      <c r="G166" s="255"/>
      <c r="H166" s="255"/>
      <c r="I166" s="255"/>
      <c r="J166" s="2" t="s">
        <v>81</v>
      </c>
      <c r="L166" s="73"/>
    </row>
    <row r="167" spans="2:15" ht="101.45" customHeight="1">
      <c r="B167" s="272"/>
      <c r="C167" s="204" t="s">
        <v>649</v>
      </c>
      <c r="D167" s="205"/>
      <c r="E167" s="205"/>
      <c r="F167" s="205"/>
      <c r="G167" s="205"/>
      <c r="H167" s="205"/>
      <c r="I167" s="205"/>
      <c r="J167" s="205"/>
    </row>
    <row r="168" spans="2:15" ht="35.450000000000003" customHeight="1">
      <c r="B168" s="272"/>
      <c r="C168" s="313"/>
      <c r="D168" s="206" t="s">
        <v>82</v>
      </c>
      <c r="E168" s="206"/>
      <c r="F168" s="317"/>
      <c r="G168" s="317"/>
      <c r="H168" s="317"/>
      <c r="I168" s="317"/>
      <c r="J168" s="2" t="s">
        <v>83</v>
      </c>
    </row>
    <row r="169" spans="2:15" ht="35.450000000000003" customHeight="1">
      <c r="B169" s="272"/>
      <c r="C169" s="314"/>
      <c r="D169" s="206" t="s">
        <v>578</v>
      </c>
      <c r="E169" s="206"/>
      <c r="F169" s="316" t="str">
        <f>IFERROR(3.6*G174/(G146+G147),"")</f>
        <v/>
      </c>
      <c r="G169" s="316"/>
      <c r="H169" s="316"/>
      <c r="I169" s="316"/>
      <c r="J169" s="2" t="s">
        <v>83</v>
      </c>
    </row>
    <row r="170" spans="2:15" ht="35.450000000000003" customHeight="1">
      <c r="B170" s="272"/>
      <c r="C170" s="229" t="s">
        <v>650</v>
      </c>
      <c r="D170" s="201"/>
      <c r="E170" s="201"/>
      <c r="F170" s="201"/>
      <c r="G170" s="201"/>
      <c r="H170" s="201"/>
      <c r="I170" s="201"/>
      <c r="J170" s="201"/>
    </row>
    <row r="171" spans="2:15" ht="35.450000000000003" customHeight="1">
      <c r="B171" s="272"/>
      <c r="C171" s="208"/>
      <c r="D171" s="274" t="s">
        <v>85</v>
      </c>
      <c r="E171" s="211" t="s">
        <v>86</v>
      </c>
      <c r="F171" s="211"/>
      <c r="G171" s="255"/>
      <c r="H171" s="255"/>
      <c r="I171" s="255"/>
      <c r="J171" s="36" t="s">
        <v>586</v>
      </c>
      <c r="K171" s="450" t="s">
        <v>543</v>
      </c>
    </row>
    <row r="172" spans="2:15" ht="35.450000000000003" customHeight="1">
      <c r="B172" s="272"/>
      <c r="C172" s="201"/>
      <c r="D172" s="275"/>
      <c r="E172" s="211" t="s">
        <v>87</v>
      </c>
      <c r="F172" s="211"/>
      <c r="G172" s="255"/>
      <c r="H172" s="255"/>
      <c r="I172" s="255"/>
      <c r="J172" s="2" t="s">
        <v>88</v>
      </c>
      <c r="K172" s="450"/>
    </row>
    <row r="173" spans="2:15" ht="35.450000000000003" customHeight="1">
      <c r="B173" s="272"/>
      <c r="C173" s="201"/>
      <c r="D173" s="10" t="s">
        <v>89</v>
      </c>
      <c r="E173" s="211" t="s">
        <v>207</v>
      </c>
      <c r="F173" s="211"/>
      <c r="G173" s="255"/>
      <c r="H173" s="255"/>
      <c r="I173" s="255"/>
      <c r="J173" s="2" t="s">
        <v>88</v>
      </c>
      <c r="K173" s="450"/>
    </row>
    <row r="174" spans="2:15" ht="35.450000000000003" customHeight="1">
      <c r="B174" s="272"/>
      <c r="C174" s="201"/>
      <c r="D174" s="207" t="s">
        <v>90</v>
      </c>
      <c r="E174" s="207"/>
      <c r="F174" s="207"/>
      <c r="G174" s="315" t="str">
        <f>IF(AND(G171="",G172="",G173=""),"",SUM(G171:I173))</f>
        <v/>
      </c>
      <c r="H174" s="315"/>
      <c r="I174" s="315"/>
      <c r="J174" s="2" t="s">
        <v>208</v>
      </c>
      <c r="K174" s="450"/>
    </row>
    <row r="175" spans="2:15" ht="35.450000000000003" customHeight="1">
      <c r="B175" s="272"/>
      <c r="C175" s="229" t="s">
        <v>651</v>
      </c>
      <c r="D175" s="201"/>
      <c r="E175" s="201"/>
      <c r="F175" s="201"/>
      <c r="G175" s="201"/>
      <c r="H175" s="201"/>
      <c r="I175" s="201"/>
      <c r="J175" s="201"/>
      <c r="K175" s="65"/>
    </row>
    <row r="176" spans="2:15" ht="35.450000000000003" customHeight="1">
      <c r="B176" s="273"/>
      <c r="C176" s="67"/>
      <c r="D176" s="211" t="s">
        <v>91</v>
      </c>
      <c r="E176" s="211"/>
      <c r="F176" s="211"/>
      <c r="G176" s="255"/>
      <c r="H176" s="255"/>
      <c r="I176" s="255"/>
      <c r="J176" s="2" t="s">
        <v>586</v>
      </c>
      <c r="K176" s="65"/>
    </row>
    <row r="177" spans="2:15" ht="19.899999999999999" customHeight="1">
      <c r="B177" s="85"/>
      <c r="C177" s="18"/>
      <c r="D177" s="18"/>
      <c r="E177" s="18"/>
      <c r="F177" s="18"/>
      <c r="G177" s="18"/>
      <c r="H177" s="18"/>
      <c r="I177" s="18"/>
      <c r="J177" s="18"/>
      <c r="K177" s="18"/>
      <c r="L177" s="72"/>
      <c r="M177" s="18"/>
      <c r="N177" s="18"/>
      <c r="O177" s="18"/>
    </row>
    <row r="178" spans="2:15" ht="35.450000000000003" customHeight="1">
      <c r="B178" s="271" t="s">
        <v>665</v>
      </c>
      <c r="C178" s="321" t="s">
        <v>667</v>
      </c>
      <c r="D178" s="228"/>
      <c r="E178" s="228"/>
      <c r="F178" s="228"/>
      <c r="G178" s="228"/>
      <c r="H178" s="228"/>
      <c r="I178" s="228"/>
      <c r="J178" s="229"/>
    </row>
    <row r="179" spans="2:15" ht="35.450000000000003" customHeight="1">
      <c r="B179" s="272"/>
      <c r="C179" s="324" t="s">
        <v>668</v>
      </c>
      <c r="D179" s="325"/>
      <c r="E179" s="325"/>
      <c r="F179" s="325"/>
      <c r="G179" s="325"/>
      <c r="H179" s="325"/>
      <c r="I179" s="325"/>
      <c r="J179" s="326"/>
    </row>
    <row r="180" spans="2:15" ht="130.5" customHeight="1">
      <c r="B180" s="272"/>
      <c r="C180" s="322" t="s">
        <v>652</v>
      </c>
      <c r="D180" s="323"/>
      <c r="E180" s="323"/>
      <c r="F180" s="323"/>
      <c r="G180" s="323"/>
      <c r="H180" s="323"/>
      <c r="I180" s="323"/>
      <c r="J180" s="200"/>
    </row>
    <row r="181" spans="2:15" ht="35.450000000000003" customHeight="1">
      <c r="B181" s="272"/>
      <c r="C181" s="50"/>
      <c r="D181" s="51" t="s">
        <v>209</v>
      </c>
      <c r="E181" s="192" t="s">
        <v>85</v>
      </c>
      <c r="F181" s="193"/>
      <c r="G181" s="196" t="s">
        <v>89</v>
      </c>
      <c r="H181" s="193"/>
      <c r="I181" s="196" t="s">
        <v>92</v>
      </c>
      <c r="J181" s="193"/>
    </row>
    <row r="182" spans="2:15" ht="35.450000000000003" customHeight="1">
      <c r="B182" s="272"/>
      <c r="C182" s="45" t="s">
        <v>78</v>
      </c>
      <c r="D182" s="44"/>
      <c r="E182" s="194"/>
      <c r="F182" s="195"/>
      <c r="G182" s="197"/>
      <c r="H182" s="195"/>
      <c r="I182" s="197"/>
      <c r="J182" s="195"/>
    </row>
    <row r="183" spans="2:15" ht="32.450000000000003" customHeight="1">
      <c r="B183" s="272"/>
      <c r="C183" s="319" t="s">
        <v>569</v>
      </c>
      <c r="D183" s="320"/>
      <c r="E183" s="255"/>
      <c r="F183" s="8" t="s">
        <v>76</v>
      </c>
      <c r="G183" s="318"/>
      <c r="H183" s="8" t="s">
        <v>76</v>
      </c>
      <c r="I183" s="315">
        <f>IFERROR(E183+G183,"")</f>
        <v>0</v>
      </c>
      <c r="J183" s="8" t="s">
        <v>76</v>
      </c>
    </row>
    <row r="184" spans="2:15" ht="32.450000000000003" customHeight="1">
      <c r="B184" s="272"/>
      <c r="C184" s="199"/>
      <c r="D184" s="219"/>
      <c r="E184" s="255"/>
      <c r="F184" s="41"/>
      <c r="G184" s="318"/>
      <c r="H184" s="41"/>
      <c r="I184" s="315"/>
      <c r="J184" s="8"/>
    </row>
    <row r="185" spans="2:15" ht="32.450000000000003" customHeight="1">
      <c r="B185" s="272"/>
      <c r="C185" s="199" t="s">
        <v>570</v>
      </c>
      <c r="D185" s="219"/>
      <c r="E185" s="255"/>
      <c r="F185" s="8" t="s">
        <v>76</v>
      </c>
      <c r="G185" s="318"/>
      <c r="H185" s="8" t="s">
        <v>76</v>
      </c>
      <c r="I185" s="315">
        <f>IFERROR(E185+G185,"")</f>
        <v>0</v>
      </c>
      <c r="J185" s="8" t="s">
        <v>76</v>
      </c>
    </row>
    <row r="186" spans="2:15" ht="32.450000000000003" customHeight="1">
      <c r="B186" s="272"/>
      <c r="C186" s="199"/>
      <c r="D186" s="219"/>
      <c r="E186" s="255"/>
      <c r="F186" s="41"/>
      <c r="G186" s="318"/>
      <c r="H186" s="41"/>
      <c r="I186" s="315"/>
      <c r="J186" s="8"/>
    </row>
    <row r="187" spans="2:15" ht="32.450000000000003" customHeight="1">
      <c r="B187" s="272"/>
      <c r="C187" s="199" t="s">
        <v>571</v>
      </c>
      <c r="D187" s="219"/>
      <c r="E187" s="318"/>
      <c r="F187" s="8" t="s">
        <v>76</v>
      </c>
      <c r="G187" s="318"/>
      <c r="H187" s="8" t="s">
        <v>76</v>
      </c>
      <c r="I187" s="315">
        <f>IFERROR(E187+G187,"")</f>
        <v>0</v>
      </c>
      <c r="J187" s="8" t="s">
        <v>76</v>
      </c>
    </row>
    <row r="188" spans="2:15" ht="32.450000000000003" customHeight="1">
      <c r="B188" s="272"/>
      <c r="C188" s="199"/>
      <c r="D188" s="219"/>
      <c r="E188" s="318"/>
      <c r="F188" s="41"/>
      <c r="G188" s="318"/>
      <c r="H188" s="41"/>
      <c r="I188" s="315"/>
      <c r="J188" s="8"/>
    </row>
    <row r="189" spans="2:15" ht="32.450000000000003" customHeight="1">
      <c r="B189" s="272"/>
      <c r="C189" s="199" t="s">
        <v>572</v>
      </c>
      <c r="D189" s="219"/>
      <c r="E189" s="318"/>
      <c r="F189" s="8" t="s">
        <v>76</v>
      </c>
      <c r="G189" s="318"/>
      <c r="H189" s="8" t="s">
        <v>76</v>
      </c>
      <c r="I189" s="315">
        <f>IFERROR(E189+G189,"")</f>
        <v>0</v>
      </c>
      <c r="J189" s="8" t="s">
        <v>76</v>
      </c>
    </row>
    <row r="190" spans="2:15" ht="32.450000000000003" customHeight="1">
      <c r="B190" s="272"/>
      <c r="C190" s="199"/>
      <c r="D190" s="219"/>
      <c r="E190" s="318"/>
      <c r="F190" s="41"/>
      <c r="G190" s="318"/>
      <c r="H190" s="41"/>
      <c r="I190" s="315"/>
      <c r="J190" s="8"/>
    </row>
    <row r="191" spans="2:15" ht="35.450000000000003" customHeight="1">
      <c r="B191" s="272"/>
      <c r="C191" s="198" t="s">
        <v>92</v>
      </c>
      <c r="D191" s="199"/>
      <c r="E191" s="168" t="str">
        <f>IF(AND(E183="",E185="",E187="",E189=""),"",SUM(E183:E190))</f>
        <v/>
      </c>
      <c r="F191" s="37" t="s">
        <v>76</v>
      </c>
      <c r="G191" s="168" t="str">
        <f>IF(AND(G183="",G185="",G187="",G189=""),"",SUM(G183:G190))</f>
        <v/>
      </c>
      <c r="H191" s="37" t="s">
        <v>76</v>
      </c>
      <c r="I191" s="168">
        <f>IFERROR(SUM(I183:I190),0)</f>
        <v>0</v>
      </c>
      <c r="J191" s="37" t="s">
        <v>76</v>
      </c>
    </row>
    <row r="192" spans="2:15" ht="35.450000000000003" customHeight="1">
      <c r="B192" s="272"/>
      <c r="C192" s="228" t="s">
        <v>661</v>
      </c>
      <c r="D192" s="228"/>
      <c r="E192" s="228"/>
      <c r="F192" s="228"/>
      <c r="G192" s="228"/>
      <c r="H192" s="228"/>
      <c r="I192" s="228"/>
      <c r="J192" s="229"/>
    </row>
    <row r="193" spans="2:15" ht="71.25" customHeight="1">
      <c r="B193" s="272"/>
      <c r="C193" s="42"/>
      <c r="D193" s="42"/>
      <c r="E193" s="42"/>
      <c r="F193" s="42"/>
      <c r="G193" s="42"/>
      <c r="H193" s="42"/>
      <c r="I193" s="42"/>
      <c r="J193" s="43"/>
    </row>
    <row r="194" spans="2:15" ht="102" customHeight="1">
      <c r="B194" s="272"/>
      <c r="C194" s="185" t="s">
        <v>577</v>
      </c>
      <c r="D194" s="185"/>
      <c r="E194" s="185"/>
      <c r="F194" s="185"/>
      <c r="G194" s="185"/>
      <c r="H194" s="185"/>
      <c r="I194" s="185"/>
      <c r="J194" s="186"/>
    </row>
    <row r="195" spans="2:15" ht="35.450000000000003" customHeight="1">
      <c r="B195" s="272"/>
      <c r="C195" s="39"/>
      <c r="D195" s="190" t="s">
        <v>84</v>
      </c>
      <c r="E195" s="191"/>
      <c r="F195" s="187"/>
      <c r="G195" s="188"/>
      <c r="H195" s="188"/>
      <c r="I195" s="189"/>
      <c r="J195" s="2" t="s">
        <v>83</v>
      </c>
      <c r="K195" s="62"/>
    </row>
    <row r="196" spans="2:15" ht="35.450000000000003" customHeight="1">
      <c r="B196" s="272"/>
      <c r="C196" s="229" t="s">
        <v>662</v>
      </c>
      <c r="D196" s="215"/>
      <c r="E196" s="201"/>
      <c r="F196" s="201"/>
      <c r="G196" s="201"/>
      <c r="H196" s="201"/>
      <c r="I196" s="201"/>
      <c r="J196" s="201"/>
    </row>
    <row r="197" spans="2:15" ht="35.450000000000003" customHeight="1">
      <c r="B197" s="272"/>
      <c r="C197" s="242" t="s">
        <v>94</v>
      </c>
      <c r="D197" s="208"/>
      <c r="E197" s="26" t="s">
        <v>95</v>
      </c>
      <c r="F197" s="166"/>
      <c r="G197" s="2" t="s">
        <v>96</v>
      </c>
      <c r="H197" s="10" t="s">
        <v>97</v>
      </c>
      <c r="I197" s="166"/>
      <c r="J197" s="2" t="s">
        <v>98</v>
      </c>
    </row>
    <row r="198" spans="2:15" ht="35.450000000000003" customHeight="1">
      <c r="B198" s="272"/>
      <c r="C198" s="228" t="s">
        <v>587</v>
      </c>
      <c r="D198" s="228"/>
      <c r="E198" s="323"/>
      <c r="F198" s="200"/>
      <c r="G198" s="243" t="str">
        <f>IF(AND(G199="",G200="",G201="",G202="",G203=""),"",SUM(G199:G203))</f>
        <v/>
      </c>
      <c r="H198" s="244"/>
      <c r="I198" s="245"/>
      <c r="J198" s="8" t="s">
        <v>99</v>
      </c>
      <c r="K198" s="450" t="s">
        <v>543</v>
      </c>
    </row>
    <row r="199" spans="2:15" ht="35.450000000000003" customHeight="1">
      <c r="B199" s="272"/>
      <c r="C199" s="247" t="s">
        <v>213</v>
      </c>
      <c r="D199" s="248"/>
      <c r="E199" s="190" t="s">
        <v>100</v>
      </c>
      <c r="F199" s="191"/>
      <c r="G199" s="187"/>
      <c r="H199" s="188"/>
      <c r="I199" s="189"/>
      <c r="J199" s="8" t="s">
        <v>99</v>
      </c>
      <c r="K199" s="450"/>
    </row>
    <row r="200" spans="2:15" ht="35.450000000000003" customHeight="1">
      <c r="B200" s="272"/>
      <c r="C200" s="247"/>
      <c r="D200" s="248"/>
      <c r="E200" s="190" t="s">
        <v>101</v>
      </c>
      <c r="F200" s="191"/>
      <c r="G200" s="187"/>
      <c r="H200" s="188"/>
      <c r="I200" s="189"/>
      <c r="J200" s="8" t="s">
        <v>99</v>
      </c>
      <c r="K200" s="450"/>
    </row>
    <row r="201" spans="2:15" ht="35.450000000000003" customHeight="1">
      <c r="B201" s="272"/>
      <c r="C201" s="247"/>
      <c r="D201" s="248"/>
      <c r="E201" s="190" t="s">
        <v>102</v>
      </c>
      <c r="F201" s="191"/>
      <c r="G201" s="187"/>
      <c r="H201" s="188"/>
      <c r="I201" s="189"/>
      <c r="J201" s="8" t="s">
        <v>99</v>
      </c>
      <c r="K201" s="450"/>
    </row>
    <row r="202" spans="2:15" ht="35.450000000000003" customHeight="1">
      <c r="B202" s="272"/>
      <c r="C202" s="247"/>
      <c r="D202" s="248"/>
      <c r="E202" s="190" t="s">
        <v>103</v>
      </c>
      <c r="F202" s="191"/>
      <c r="G202" s="187"/>
      <c r="H202" s="188"/>
      <c r="I202" s="189"/>
      <c r="J202" s="8" t="s">
        <v>99</v>
      </c>
      <c r="K202" s="450"/>
    </row>
    <row r="203" spans="2:15" ht="35.450000000000003" customHeight="1">
      <c r="B203" s="273"/>
      <c r="C203" s="249"/>
      <c r="D203" s="242"/>
      <c r="E203" s="190" t="s">
        <v>24</v>
      </c>
      <c r="F203" s="191"/>
      <c r="G203" s="187"/>
      <c r="H203" s="188"/>
      <c r="I203" s="189"/>
      <c r="J203" s="8" t="s">
        <v>99</v>
      </c>
      <c r="K203" s="450"/>
    </row>
    <row r="204" spans="2:15" ht="19.899999999999999" customHeight="1">
      <c r="B204" s="85"/>
      <c r="C204" s="18"/>
      <c r="D204" s="18"/>
      <c r="E204" s="18"/>
      <c r="F204" s="18"/>
      <c r="G204" s="18"/>
      <c r="H204" s="18"/>
      <c r="I204" s="18"/>
      <c r="J204" s="18"/>
      <c r="K204" s="18"/>
      <c r="L204" s="72"/>
      <c r="M204" s="18"/>
      <c r="N204" s="18"/>
      <c r="O204" s="18"/>
    </row>
    <row r="205" spans="2:15" ht="90.75" customHeight="1">
      <c r="B205" s="271" t="s">
        <v>642</v>
      </c>
      <c r="C205" s="322" t="s">
        <v>653</v>
      </c>
      <c r="D205" s="323"/>
      <c r="E205" s="323"/>
      <c r="F205" s="323"/>
      <c r="G205" s="323"/>
      <c r="H205" s="323"/>
      <c r="I205" s="323"/>
      <c r="J205" s="200"/>
    </row>
    <row r="206" spans="2:15" ht="35.450000000000003" customHeight="1">
      <c r="B206" s="272"/>
      <c r="C206" s="208" t="s">
        <v>104</v>
      </c>
      <c r="D206" s="208"/>
      <c r="E206" s="208"/>
      <c r="F206" s="208"/>
      <c r="G206" s="250"/>
      <c r="H206" s="250"/>
      <c r="I206" s="250"/>
      <c r="J206" s="38" t="s">
        <v>105</v>
      </c>
      <c r="K206" s="450" t="s">
        <v>543</v>
      </c>
    </row>
    <row r="207" spans="2:15" ht="35.450000000000003" customHeight="1">
      <c r="B207" s="272"/>
      <c r="C207" s="201" t="s">
        <v>106</v>
      </c>
      <c r="D207" s="201"/>
      <c r="E207" s="201"/>
      <c r="F207" s="201"/>
      <c r="G207" s="246"/>
      <c r="H207" s="246"/>
      <c r="I207" s="246"/>
      <c r="J207" s="2" t="s">
        <v>105</v>
      </c>
      <c r="K207" s="450"/>
    </row>
    <row r="208" spans="2:15" ht="35.450000000000003" customHeight="1">
      <c r="B208" s="272"/>
      <c r="C208" s="215" t="s">
        <v>24</v>
      </c>
      <c r="D208" s="201"/>
      <c r="E208" s="201"/>
      <c r="F208" s="201"/>
      <c r="G208" s="246"/>
      <c r="H208" s="246"/>
      <c r="I208" s="246"/>
      <c r="J208" s="2" t="s">
        <v>105</v>
      </c>
      <c r="K208" s="450"/>
    </row>
    <row r="209" spans="2:12" ht="35.450000000000003" customHeight="1">
      <c r="B209" s="273"/>
      <c r="C209" s="29"/>
      <c r="D209" s="209" t="s">
        <v>107</v>
      </c>
      <c r="E209" s="209"/>
      <c r="F209" s="209"/>
      <c r="G209" s="246"/>
      <c r="H209" s="246"/>
      <c r="I209" s="246"/>
      <c r="J209" s="246"/>
      <c r="K209" s="450"/>
    </row>
    <row r="210" spans="2:12" ht="16.149999999999999" customHeight="1">
      <c r="B210" s="87"/>
    </row>
    <row r="211" spans="2:12" ht="33.6" customHeight="1">
      <c r="B211" s="463" t="s">
        <v>643</v>
      </c>
      <c r="C211" s="201" t="s">
        <v>644</v>
      </c>
      <c r="D211" s="201"/>
      <c r="E211" s="201"/>
      <c r="F211" s="201"/>
      <c r="G211" s="201"/>
      <c r="H211" s="201"/>
      <c r="I211" s="201"/>
      <c r="J211" s="201"/>
      <c r="L211" s="71" t="b">
        <f>AND(自治体用!$E$50=1,E213&lt;&gt;"0.無")</f>
        <v>1</v>
      </c>
    </row>
    <row r="212" spans="2:12" ht="33.6" customHeight="1">
      <c r="B212" s="373"/>
      <c r="C212" s="469"/>
      <c r="D212" s="470"/>
      <c r="E212" s="207" t="s">
        <v>104</v>
      </c>
      <c r="F212" s="207"/>
      <c r="G212" s="207" t="s">
        <v>106</v>
      </c>
      <c r="H212" s="207"/>
      <c r="I212" s="207" t="s">
        <v>24</v>
      </c>
      <c r="J212" s="207"/>
      <c r="L212" s="71" t="b">
        <f>AND(自治体用!$E$50=1,G213&lt;&gt;"0.無")</f>
        <v>1</v>
      </c>
    </row>
    <row r="213" spans="2:12" ht="44.45" customHeight="1" thickBot="1">
      <c r="B213" s="373"/>
      <c r="C213" s="215" t="s">
        <v>593</v>
      </c>
      <c r="D213" s="215"/>
      <c r="E213" s="466"/>
      <c r="F213" s="466"/>
      <c r="G213" s="466"/>
      <c r="H213" s="466"/>
      <c r="I213" s="466"/>
      <c r="J213" s="466"/>
      <c r="L213" s="71" t="b">
        <f>AND(自治体用!$E$50=1,I213&lt;&gt;"0.無")</f>
        <v>1</v>
      </c>
    </row>
    <row r="214" spans="2:12" ht="54" customHeight="1" thickBot="1">
      <c r="B214" s="373"/>
      <c r="C214" s="329" t="s">
        <v>594</v>
      </c>
      <c r="D214" s="330"/>
      <c r="E214" s="467"/>
      <c r="F214" s="467"/>
      <c r="G214" s="467"/>
      <c r="H214" s="467"/>
      <c r="I214" s="467"/>
      <c r="J214" s="468"/>
      <c r="L214" s="19"/>
    </row>
    <row r="215" spans="2:12" ht="55.5" customHeight="1">
      <c r="B215" s="373"/>
      <c r="C215" s="208" t="s">
        <v>576</v>
      </c>
      <c r="D215" s="208"/>
      <c r="E215" s="208"/>
      <c r="F215" s="208"/>
      <c r="G215" s="208"/>
      <c r="H215" s="208"/>
      <c r="I215" s="208"/>
      <c r="J215" s="208"/>
      <c r="L215" s="71" t="b">
        <f>AND(自治体用!$E$50=1,E213&lt;&gt;"1.有")</f>
        <v>1</v>
      </c>
    </row>
    <row r="216" spans="2:12" ht="35.450000000000003" customHeight="1">
      <c r="B216" s="373"/>
      <c r="C216" s="207" t="s">
        <v>683</v>
      </c>
      <c r="D216" s="207"/>
      <c r="E216" s="207" t="s">
        <v>104</v>
      </c>
      <c r="F216" s="207"/>
      <c r="G216" s="207" t="s">
        <v>106</v>
      </c>
      <c r="H216" s="207"/>
      <c r="I216" s="207" t="s">
        <v>24</v>
      </c>
      <c r="J216" s="207"/>
      <c r="L216" s="71" t="b">
        <f>AND(自治体用!$E$50=1,G213&lt;&gt;"1.有")</f>
        <v>1</v>
      </c>
    </row>
    <row r="217" spans="2:12" ht="35.450000000000003" customHeight="1">
      <c r="B217" s="373"/>
      <c r="C217" s="179"/>
      <c r="D217" s="180"/>
      <c r="E217" s="166"/>
      <c r="F217" s="46" t="s">
        <v>108</v>
      </c>
      <c r="G217" s="166"/>
      <c r="H217" s="46" t="s">
        <v>108</v>
      </c>
      <c r="I217" s="166"/>
      <c r="J217" s="46" t="s">
        <v>108</v>
      </c>
      <c r="L217" s="71" t="b">
        <f>AND(自治体用!$E$50=1,I213&lt;&gt;"1.有")</f>
        <v>1</v>
      </c>
    </row>
    <row r="218" spans="2:12" ht="35.450000000000003" customHeight="1">
      <c r="B218" s="373"/>
      <c r="C218" s="179"/>
      <c r="D218" s="180"/>
      <c r="E218" s="166"/>
      <c r="F218" s="46" t="s">
        <v>108</v>
      </c>
      <c r="G218" s="166"/>
      <c r="H218" s="46" t="s">
        <v>108</v>
      </c>
      <c r="I218" s="166"/>
      <c r="J218" s="46" t="s">
        <v>108</v>
      </c>
      <c r="L218" s="71" t="b">
        <f>AND(L215:L217)</f>
        <v>1</v>
      </c>
    </row>
    <row r="219" spans="2:12" ht="35.450000000000003" customHeight="1">
      <c r="B219" s="373"/>
      <c r="C219" s="179"/>
      <c r="D219" s="180"/>
      <c r="E219" s="166"/>
      <c r="F219" s="46" t="s">
        <v>108</v>
      </c>
      <c r="G219" s="166"/>
      <c r="H219" s="46" t="s">
        <v>108</v>
      </c>
      <c r="I219" s="166"/>
      <c r="J219" s="46" t="s">
        <v>108</v>
      </c>
    </row>
    <row r="220" spans="2:12" ht="35.450000000000003" customHeight="1">
      <c r="B220" s="373"/>
      <c r="C220" s="211" t="s">
        <v>201</v>
      </c>
      <c r="D220" s="211"/>
      <c r="E220" s="171"/>
      <c r="F220" s="46" t="s">
        <v>108</v>
      </c>
      <c r="G220" s="171"/>
      <c r="H220" s="46" t="s">
        <v>108</v>
      </c>
      <c r="I220" s="171"/>
      <c r="J220" s="46" t="s">
        <v>108</v>
      </c>
      <c r="K220" s="178" t="s">
        <v>717</v>
      </c>
    </row>
    <row r="221" spans="2:12" ht="35.450000000000003" customHeight="1">
      <c r="B221" s="374"/>
      <c r="C221" s="211" t="s">
        <v>60</v>
      </c>
      <c r="D221" s="211"/>
      <c r="E221" s="166"/>
      <c r="F221" s="46" t="s">
        <v>108</v>
      </c>
      <c r="G221" s="166"/>
      <c r="H221" s="46" t="s">
        <v>108</v>
      </c>
      <c r="I221" s="166"/>
      <c r="J221" s="46" t="s">
        <v>108</v>
      </c>
      <c r="K221" s="178"/>
    </row>
    <row r="222" spans="2:12" ht="16.350000000000001" customHeight="1">
      <c r="B222" s="19"/>
    </row>
    <row r="223" spans="2:12" ht="54" customHeight="1">
      <c r="B223" s="271" t="s">
        <v>645</v>
      </c>
      <c r="C223" s="201" t="s">
        <v>646</v>
      </c>
      <c r="D223" s="201"/>
      <c r="E223" s="201"/>
      <c r="F223" s="201"/>
      <c r="G223" s="201"/>
      <c r="H223" s="201"/>
      <c r="I223" s="201"/>
      <c r="J223" s="201"/>
    </row>
    <row r="224" spans="2:12" ht="35.450000000000003" customHeight="1">
      <c r="B224" s="272"/>
      <c r="C224" s="207" t="s">
        <v>683</v>
      </c>
      <c r="D224" s="207"/>
      <c r="E224" s="207" t="s">
        <v>104</v>
      </c>
      <c r="F224" s="207"/>
      <c r="G224" s="207"/>
      <c r="H224" s="207" t="s">
        <v>106</v>
      </c>
      <c r="I224" s="207"/>
      <c r="J224" s="207"/>
    </row>
    <row r="225" spans="2:11" ht="35.450000000000003" customHeight="1">
      <c r="B225" s="272"/>
      <c r="C225" s="179"/>
      <c r="D225" s="180"/>
      <c r="E225" s="181"/>
      <c r="F225" s="182"/>
      <c r="G225" s="2" t="s">
        <v>109</v>
      </c>
      <c r="H225" s="181"/>
      <c r="I225" s="182"/>
      <c r="J225" s="2" t="s">
        <v>109</v>
      </c>
    </row>
    <row r="226" spans="2:11" ht="35.450000000000003" customHeight="1">
      <c r="B226" s="272"/>
      <c r="C226" s="179"/>
      <c r="D226" s="180"/>
      <c r="E226" s="181"/>
      <c r="F226" s="182"/>
      <c r="G226" s="2" t="s">
        <v>109</v>
      </c>
      <c r="H226" s="181"/>
      <c r="I226" s="182"/>
      <c r="J226" s="2" t="s">
        <v>109</v>
      </c>
    </row>
    <row r="227" spans="2:11" ht="35.450000000000003" customHeight="1">
      <c r="B227" s="272"/>
      <c r="C227" s="179"/>
      <c r="D227" s="180"/>
      <c r="E227" s="181"/>
      <c r="F227" s="182"/>
      <c r="G227" s="2" t="s">
        <v>109</v>
      </c>
      <c r="H227" s="181"/>
      <c r="I227" s="182"/>
      <c r="J227" s="2" t="s">
        <v>109</v>
      </c>
    </row>
    <row r="228" spans="2:11" ht="35.450000000000003" customHeight="1">
      <c r="B228" s="272"/>
      <c r="C228" s="211" t="s">
        <v>59</v>
      </c>
      <c r="D228" s="211"/>
      <c r="E228" s="181"/>
      <c r="F228" s="182"/>
      <c r="G228" s="2" t="s">
        <v>109</v>
      </c>
      <c r="H228" s="181"/>
      <c r="I228" s="182"/>
      <c r="J228" s="2" t="s">
        <v>109</v>
      </c>
      <c r="K228" s="178" t="s">
        <v>717</v>
      </c>
    </row>
    <row r="229" spans="2:11" ht="35.450000000000003" customHeight="1">
      <c r="B229" s="273"/>
      <c r="C229" s="211" t="s">
        <v>60</v>
      </c>
      <c r="D229" s="211"/>
      <c r="E229" s="181"/>
      <c r="F229" s="182"/>
      <c r="G229" s="2" t="s">
        <v>109</v>
      </c>
      <c r="H229" s="181"/>
      <c r="I229" s="182"/>
      <c r="J229" s="2" t="s">
        <v>109</v>
      </c>
      <c r="K229" s="178"/>
    </row>
    <row r="230" spans="2:11" ht="19.899999999999999" customHeight="1"/>
    <row r="231" spans="2:11" ht="120" customHeight="1">
      <c r="B231" s="34" t="s">
        <v>110</v>
      </c>
      <c r="C231" s="331"/>
      <c r="D231" s="331"/>
      <c r="E231" s="331"/>
      <c r="F231" s="331"/>
      <c r="G231" s="331"/>
      <c r="H231" s="331"/>
      <c r="I231" s="331"/>
      <c r="J231" s="331"/>
    </row>
    <row r="232" spans="2:11" ht="25.5">
      <c r="B232" s="20" t="s">
        <v>111</v>
      </c>
    </row>
    <row r="233" spans="2:11" ht="9.9499999999999993" customHeight="1"/>
    <row r="234" spans="2:11" ht="22.5" customHeight="1">
      <c r="B234" s="20" t="s">
        <v>112</v>
      </c>
    </row>
    <row r="235" spans="2:11" ht="22.5" customHeight="1">
      <c r="B235" s="20" t="s">
        <v>113</v>
      </c>
    </row>
    <row r="236" spans="2:11" ht="22.5" customHeight="1">
      <c r="B236" s="35" t="s">
        <v>114</v>
      </c>
    </row>
    <row r="237" spans="2:11" ht="45" customHeight="1">
      <c r="B237" s="201" t="s">
        <v>115</v>
      </c>
      <c r="C237" s="201"/>
      <c r="D237" s="201"/>
      <c r="E237" s="201"/>
      <c r="F237" s="201"/>
      <c r="G237" s="201"/>
      <c r="H237" s="240" t="s">
        <v>116</v>
      </c>
      <c r="I237" s="240"/>
    </row>
    <row r="238" spans="2:11" ht="22.5" customHeight="1">
      <c r="B238" s="232" t="s">
        <v>117</v>
      </c>
      <c r="C238" s="232"/>
      <c r="D238" s="209" t="s">
        <v>118</v>
      </c>
      <c r="E238" s="209"/>
      <c r="F238" s="209"/>
      <c r="G238" s="209"/>
      <c r="H238" s="239">
        <v>1</v>
      </c>
      <c r="I238" s="239"/>
    </row>
    <row r="239" spans="2:11" ht="22.5" customHeight="1">
      <c r="B239" s="232"/>
      <c r="C239" s="232"/>
      <c r="D239" s="210" t="s">
        <v>202</v>
      </c>
      <c r="E239" s="210"/>
      <c r="F239" s="210"/>
      <c r="G239" s="210"/>
      <c r="H239" s="239">
        <v>1</v>
      </c>
      <c r="I239" s="239"/>
    </row>
    <row r="240" spans="2:11" ht="22.5" customHeight="1">
      <c r="B240" s="232"/>
      <c r="C240" s="232"/>
      <c r="D240" s="209" t="s">
        <v>119</v>
      </c>
      <c r="E240" s="209"/>
      <c r="F240" s="209"/>
      <c r="G240" s="209"/>
      <c r="H240" s="239">
        <v>0.1</v>
      </c>
      <c r="I240" s="239"/>
    </row>
    <row r="241" spans="2:9" ht="22.5" customHeight="1">
      <c r="B241" s="232"/>
      <c r="C241" s="232"/>
      <c r="D241" s="209" t="s">
        <v>120</v>
      </c>
      <c r="E241" s="209"/>
      <c r="F241" s="209"/>
      <c r="G241" s="209"/>
      <c r="H241" s="239">
        <v>0.1</v>
      </c>
      <c r="I241" s="239"/>
    </row>
    <row r="242" spans="2:9" ht="22.5" customHeight="1">
      <c r="B242" s="232"/>
      <c r="C242" s="232"/>
      <c r="D242" s="209" t="s">
        <v>121</v>
      </c>
      <c r="E242" s="209"/>
      <c r="F242" s="209"/>
      <c r="G242" s="209"/>
      <c r="H242" s="239">
        <v>0.1</v>
      </c>
      <c r="I242" s="239"/>
    </row>
    <row r="243" spans="2:9" ht="22.5" customHeight="1">
      <c r="B243" s="232"/>
      <c r="C243" s="232"/>
      <c r="D243" s="209" t="s">
        <v>122</v>
      </c>
      <c r="E243" s="209"/>
      <c r="F243" s="209"/>
      <c r="G243" s="209"/>
      <c r="H243" s="239">
        <v>0.01</v>
      </c>
      <c r="I243" s="239"/>
    </row>
    <row r="244" spans="2:9" ht="22.5" customHeight="1">
      <c r="B244" s="232"/>
      <c r="C244" s="232"/>
      <c r="D244" s="210" t="s">
        <v>203</v>
      </c>
      <c r="E244" s="210"/>
      <c r="F244" s="210"/>
      <c r="G244" s="210"/>
      <c r="H244" s="239">
        <v>2.9999999999999997E-4</v>
      </c>
      <c r="I244" s="239"/>
    </row>
    <row r="245" spans="2:9" ht="22.5" customHeight="1">
      <c r="B245" s="232"/>
      <c r="C245" s="232"/>
      <c r="D245" s="209" t="s">
        <v>123</v>
      </c>
      <c r="E245" s="209"/>
      <c r="F245" s="209"/>
      <c r="G245" s="209"/>
      <c r="H245" s="239">
        <v>0</v>
      </c>
      <c r="I245" s="239"/>
    </row>
    <row r="246" spans="2:9" ht="22.5" customHeight="1">
      <c r="B246" s="232" t="s">
        <v>124</v>
      </c>
      <c r="C246" s="232"/>
      <c r="D246" s="209" t="s">
        <v>125</v>
      </c>
      <c r="E246" s="209"/>
      <c r="F246" s="209"/>
      <c r="G246" s="209"/>
      <c r="H246" s="239">
        <v>0.1</v>
      </c>
      <c r="I246" s="239"/>
    </row>
    <row r="247" spans="2:9" ht="22.5" customHeight="1">
      <c r="B247" s="232"/>
      <c r="C247" s="232"/>
      <c r="D247" s="209" t="s">
        <v>126</v>
      </c>
      <c r="E247" s="209"/>
      <c r="F247" s="209"/>
      <c r="G247" s="209"/>
      <c r="H247" s="239">
        <v>0.03</v>
      </c>
      <c r="I247" s="239"/>
    </row>
    <row r="248" spans="2:9" ht="22.5" customHeight="1">
      <c r="B248" s="232"/>
      <c r="C248" s="232"/>
      <c r="D248" s="209" t="s">
        <v>127</v>
      </c>
      <c r="E248" s="209"/>
      <c r="F248" s="209"/>
      <c r="G248" s="209"/>
      <c r="H248" s="239">
        <v>0.3</v>
      </c>
      <c r="I248" s="239"/>
    </row>
    <row r="249" spans="2:9" ht="22.5" customHeight="1">
      <c r="B249" s="232"/>
      <c r="C249" s="232"/>
      <c r="D249" s="209" t="s">
        <v>128</v>
      </c>
      <c r="E249" s="209"/>
      <c r="F249" s="209"/>
      <c r="G249" s="209"/>
      <c r="H249" s="239">
        <v>0.1</v>
      </c>
      <c r="I249" s="239"/>
    </row>
    <row r="250" spans="2:9" ht="22.5" customHeight="1">
      <c r="B250" s="232"/>
      <c r="C250" s="232"/>
      <c r="D250" s="209" t="s">
        <v>129</v>
      </c>
      <c r="E250" s="209"/>
      <c r="F250" s="209"/>
      <c r="G250" s="209"/>
      <c r="H250" s="239">
        <v>0.1</v>
      </c>
      <c r="I250" s="239"/>
    </row>
    <row r="251" spans="2:9" ht="22.5" customHeight="1">
      <c r="B251" s="232"/>
      <c r="C251" s="232"/>
      <c r="D251" s="209" t="s">
        <v>130</v>
      </c>
      <c r="E251" s="209"/>
      <c r="F251" s="209"/>
      <c r="G251" s="209"/>
      <c r="H251" s="239">
        <v>0.1</v>
      </c>
      <c r="I251" s="239"/>
    </row>
    <row r="252" spans="2:9" ht="22.5" customHeight="1">
      <c r="B252" s="232"/>
      <c r="C252" s="232"/>
      <c r="D252" s="209" t="s">
        <v>131</v>
      </c>
      <c r="E252" s="209"/>
      <c r="F252" s="209"/>
      <c r="G252" s="209"/>
      <c r="H252" s="239">
        <v>0.1</v>
      </c>
      <c r="I252" s="239"/>
    </row>
    <row r="253" spans="2:9" ht="22.5" customHeight="1">
      <c r="B253" s="232"/>
      <c r="C253" s="232"/>
      <c r="D253" s="209" t="s">
        <v>132</v>
      </c>
      <c r="E253" s="209"/>
      <c r="F253" s="209"/>
      <c r="G253" s="209"/>
      <c r="H253" s="239">
        <v>0.01</v>
      </c>
      <c r="I253" s="239"/>
    </row>
    <row r="254" spans="2:9" ht="22.5" customHeight="1">
      <c r="B254" s="232"/>
      <c r="C254" s="232"/>
      <c r="D254" s="209" t="s">
        <v>133</v>
      </c>
      <c r="E254" s="209"/>
      <c r="F254" s="209"/>
      <c r="G254" s="209"/>
      <c r="H254" s="239">
        <v>0.01</v>
      </c>
      <c r="I254" s="239"/>
    </row>
    <row r="255" spans="2:9" ht="22.5" customHeight="1">
      <c r="B255" s="232"/>
      <c r="C255" s="232"/>
      <c r="D255" s="210" t="s">
        <v>204</v>
      </c>
      <c r="E255" s="210"/>
      <c r="F255" s="210"/>
      <c r="G255" s="210"/>
      <c r="H255" s="239">
        <v>2.9999999999999997E-4</v>
      </c>
      <c r="I255" s="239"/>
    </row>
    <row r="256" spans="2:9" ht="22.5" customHeight="1">
      <c r="B256" s="232"/>
      <c r="C256" s="232"/>
      <c r="D256" s="209" t="s">
        <v>123</v>
      </c>
      <c r="E256" s="209"/>
      <c r="F256" s="209"/>
      <c r="G256" s="209"/>
      <c r="H256" s="239">
        <v>0</v>
      </c>
      <c r="I256" s="239"/>
    </row>
    <row r="257" spans="2:9" ht="11.25" customHeight="1"/>
    <row r="258" spans="2:9" ht="22.5" customHeight="1">
      <c r="B258" s="35" t="s">
        <v>134</v>
      </c>
    </row>
    <row r="259" spans="2:9" ht="45" customHeight="1">
      <c r="B259" s="201" t="s">
        <v>115</v>
      </c>
      <c r="C259" s="201"/>
      <c r="D259" s="201"/>
      <c r="E259" s="201"/>
      <c r="F259" s="201"/>
      <c r="G259" s="201"/>
      <c r="H259" s="240" t="s">
        <v>116</v>
      </c>
      <c r="I259" s="240"/>
    </row>
    <row r="260" spans="2:9" ht="22.5" customHeight="1">
      <c r="B260" s="232" t="s">
        <v>210</v>
      </c>
      <c r="C260" s="232"/>
      <c r="D260" s="209" t="s">
        <v>135</v>
      </c>
      <c r="E260" s="209"/>
      <c r="F260" s="209"/>
      <c r="G260" s="209"/>
      <c r="H260" s="239">
        <v>2.9999999999999997E-4</v>
      </c>
      <c r="I260" s="239"/>
    </row>
    <row r="261" spans="2:9" ht="22.5" customHeight="1">
      <c r="B261" s="232"/>
      <c r="C261" s="232"/>
      <c r="D261" s="209" t="s">
        <v>136</v>
      </c>
      <c r="E261" s="209"/>
      <c r="F261" s="209"/>
      <c r="G261" s="209"/>
      <c r="H261" s="239">
        <v>1E-4</v>
      </c>
      <c r="I261" s="239"/>
    </row>
    <row r="262" spans="2:9" ht="22.5" customHeight="1">
      <c r="B262" s="232"/>
      <c r="C262" s="232"/>
      <c r="D262" s="209" t="s">
        <v>137</v>
      </c>
      <c r="E262" s="209"/>
      <c r="F262" s="209"/>
      <c r="G262" s="209"/>
      <c r="H262" s="239">
        <v>0.1</v>
      </c>
      <c r="I262" s="239"/>
    </row>
    <row r="263" spans="2:9" ht="22.5" customHeight="1">
      <c r="B263" s="232"/>
      <c r="C263" s="232"/>
      <c r="D263" s="209" t="s">
        <v>138</v>
      </c>
      <c r="E263" s="209"/>
      <c r="F263" s="209"/>
      <c r="G263" s="209"/>
      <c r="H263" s="239">
        <v>0.03</v>
      </c>
      <c r="I263" s="239"/>
    </row>
    <row r="264" spans="2:9" ht="22.5" customHeight="1">
      <c r="B264" s="232" t="s">
        <v>211</v>
      </c>
      <c r="C264" s="232"/>
      <c r="D264" s="209" t="s">
        <v>139</v>
      </c>
      <c r="E264" s="209"/>
      <c r="F264" s="209"/>
      <c r="G264" s="209"/>
      <c r="H264" s="239">
        <v>3.0000000000000001E-5</v>
      </c>
      <c r="I264" s="239"/>
    </row>
    <row r="265" spans="2:9" ht="22.5" customHeight="1">
      <c r="B265" s="232"/>
      <c r="C265" s="232"/>
      <c r="D265" s="209" t="s">
        <v>140</v>
      </c>
      <c r="E265" s="209"/>
      <c r="F265" s="209"/>
      <c r="G265" s="209"/>
      <c r="H265" s="239">
        <v>3.0000000000000001E-5</v>
      </c>
      <c r="I265" s="239"/>
    </row>
    <row r="266" spans="2:9" ht="22.5" customHeight="1">
      <c r="B266" s="232"/>
      <c r="C266" s="232"/>
      <c r="D266" s="209" t="s">
        <v>141</v>
      </c>
      <c r="E266" s="209"/>
      <c r="F266" s="209"/>
      <c r="G266" s="209"/>
      <c r="H266" s="239">
        <v>3.0000000000000001E-5</v>
      </c>
      <c r="I266" s="239"/>
    </row>
    <row r="267" spans="2:9" ht="22.5" customHeight="1">
      <c r="B267" s="232"/>
      <c r="C267" s="232"/>
      <c r="D267" s="209" t="s">
        <v>142</v>
      </c>
      <c r="E267" s="209"/>
      <c r="F267" s="209"/>
      <c r="G267" s="209"/>
      <c r="H267" s="239">
        <v>3.0000000000000001E-5</v>
      </c>
      <c r="I267" s="239"/>
    </row>
    <row r="268" spans="2:9" ht="22.5" customHeight="1">
      <c r="B268" s="232"/>
      <c r="C268" s="232"/>
      <c r="D268" s="209" t="s">
        <v>143</v>
      </c>
      <c r="E268" s="209"/>
      <c r="F268" s="209"/>
      <c r="G268" s="209"/>
      <c r="H268" s="239">
        <v>3.0000000000000001E-5</v>
      </c>
      <c r="I268" s="239"/>
    </row>
    <row r="269" spans="2:9" ht="22.5" customHeight="1">
      <c r="B269" s="232"/>
      <c r="C269" s="232"/>
      <c r="D269" s="209" t="s">
        <v>144</v>
      </c>
      <c r="E269" s="209"/>
      <c r="F269" s="209"/>
      <c r="G269" s="209"/>
      <c r="H269" s="239">
        <v>3.0000000000000001E-5</v>
      </c>
      <c r="I269" s="239"/>
    </row>
    <row r="270" spans="2:9" ht="22.5" customHeight="1">
      <c r="B270" s="232"/>
      <c r="C270" s="232"/>
      <c r="D270" s="209" t="s">
        <v>145</v>
      </c>
      <c r="E270" s="209"/>
      <c r="F270" s="209"/>
      <c r="G270" s="209"/>
      <c r="H270" s="239">
        <v>3.0000000000000001E-5</v>
      </c>
      <c r="I270" s="239"/>
    </row>
    <row r="271" spans="2:9" ht="22.5" customHeight="1">
      <c r="B271" s="232"/>
      <c r="C271" s="232"/>
      <c r="D271" s="209" t="s">
        <v>146</v>
      </c>
      <c r="E271" s="209"/>
      <c r="F271" s="209"/>
      <c r="G271" s="209"/>
      <c r="H271" s="239">
        <v>3.0000000000000001E-5</v>
      </c>
      <c r="I271" s="239"/>
    </row>
    <row r="272" spans="2:9" ht="11.25" customHeight="1"/>
    <row r="273" spans="2:10" ht="35.450000000000003" customHeight="1">
      <c r="B273" s="20" t="s">
        <v>147</v>
      </c>
    </row>
    <row r="274" spans="2:10" ht="35.450000000000003" customHeight="1">
      <c r="B274" s="328" t="s">
        <v>148</v>
      </c>
      <c r="C274" s="241" t="s">
        <v>149</v>
      </c>
      <c r="D274" s="241"/>
      <c r="E274" s="241"/>
      <c r="F274" s="241"/>
      <c r="G274" s="241"/>
      <c r="H274" s="241" t="s">
        <v>78</v>
      </c>
      <c r="I274" s="241"/>
    </row>
    <row r="275" spans="2:10" ht="35.450000000000003" customHeight="1">
      <c r="B275" s="328"/>
      <c r="C275" s="40" t="s">
        <v>151</v>
      </c>
      <c r="D275" s="40" t="s">
        <v>152</v>
      </c>
      <c r="E275" s="241" t="s">
        <v>153</v>
      </c>
      <c r="F275" s="241"/>
      <c r="G275" s="40" t="s">
        <v>154</v>
      </c>
      <c r="H275" s="241" t="s">
        <v>150</v>
      </c>
      <c r="I275" s="241"/>
    </row>
    <row r="276" spans="2:10" ht="35.450000000000003" customHeight="1">
      <c r="B276" s="230" t="s">
        <v>212</v>
      </c>
      <c r="C276" s="227" t="s">
        <v>155</v>
      </c>
      <c r="D276" s="227" t="s">
        <v>156</v>
      </c>
      <c r="E276" s="227" t="s">
        <v>157</v>
      </c>
      <c r="F276" s="227"/>
      <c r="G276" s="47" t="s">
        <v>158</v>
      </c>
      <c r="H276" s="227" t="s">
        <v>220</v>
      </c>
      <c r="I276" s="227"/>
    </row>
    <row r="277" spans="2:10" ht="35.450000000000003" customHeight="1">
      <c r="B277" s="230"/>
      <c r="C277" s="227"/>
      <c r="D277" s="227"/>
      <c r="E277" s="227" t="s">
        <v>157</v>
      </c>
      <c r="F277" s="227"/>
      <c r="G277" s="47" t="s">
        <v>159</v>
      </c>
      <c r="H277" s="227" t="s">
        <v>160</v>
      </c>
      <c r="I277" s="227"/>
    </row>
    <row r="278" spans="2:10" ht="35.450000000000003" customHeight="1">
      <c r="B278" s="230"/>
      <c r="C278" s="227"/>
      <c r="D278" s="227"/>
      <c r="E278" s="227" t="s">
        <v>214</v>
      </c>
      <c r="F278" s="227"/>
      <c r="G278" s="47" t="s">
        <v>161</v>
      </c>
      <c r="H278" s="227" t="s">
        <v>162</v>
      </c>
      <c r="I278" s="227"/>
    </row>
    <row r="279" spans="2:10" ht="35.450000000000003" customHeight="1">
      <c r="B279" s="230"/>
      <c r="C279" s="227"/>
      <c r="D279" s="227"/>
      <c r="E279" s="227" t="s">
        <v>215</v>
      </c>
      <c r="F279" s="227"/>
      <c r="G279" s="47" t="s">
        <v>163</v>
      </c>
      <c r="H279" s="227" t="s">
        <v>164</v>
      </c>
      <c r="I279" s="227"/>
      <c r="J279" s="15"/>
    </row>
    <row r="280" spans="2:10" ht="35.450000000000003" customHeight="1">
      <c r="B280" s="230"/>
      <c r="C280" s="227"/>
      <c r="D280" s="227"/>
      <c r="E280" s="227" t="s">
        <v>216</v>
      </c>
      <c r="F280" s="227"/>
      <c r="G280" s="47" t="s">
        <v>165</v>
      </c>
      <c r="H280" s="227" t="s">
        <v>166</v>
      </c>
      <c r="I280" s="227"/>
    </row>
    <row r="281" spans="2:10" ht="35.450000000000003" customHeight="1">
      <c r="B281" s="230"/>
      <c r="C281" s="227"/>
      <c r="D281" s="231"/>
      <c r="E281" s="233"/>
      <c r="F281" s="233"/>
      <c r="G281" s="234"/>
      <c r="H281" s="227" t="s">
        <v>167</v>
      </c>
      <c r="I281" s="227"/>
    </row>
    <row r="282" spans="2:10" ht="35.450000000000003" customHeight="1">
      <c r="B282" s="230"/>
      <c r="C282" s="235" t="s">
        <v>217</v>
      </c>
      <c r="D282" s="227" t="s">
        <v>163</v>
      </c>
      <c r="E282" s="227" t="s">
        <v>219</v>
      </c>
      <c r="F282" s="227"/>
      <c r="G282" s="47" t="s">
        <v>161</v>
      </c>
      <c r="H282" s="227" t="s">
        <v>162</v>
      </c>
      <c r="I282" s="227"/>
    </row>
    <row r="283" spans="2:10" ht="35.450000000000003" customHeight="1">
      <c r="B283" s="230"/>
      <c r="C283" s="236"/>
      <c r="D283" s="231"/>
      <c r="E283" s="233"/>
      <c r="F283" s="233"/>
      <c r="G283" s="234"/>
      <c r="H283" s="227" t="s">
        <v>168</v>
      </c>
      <c r="I283" s="227"/>
    </row>
    <row r="284" spans="2:10" ht="35.450000000000003" customHeight="1">
      <c r="B284" s="230"/>
      <c r="C284" s="47" t="s">
        <v>218</v>
      </c>
      <c r="D284" s="231" t="s">
        <v>161</v>
      </c>
      <c r="E284" s="237"/>
      <c r="F284" s="237"/>
      <c r="G284" s="238"/>
      <c r="H284" s="227" t="s">
        <v>162</v>
      </c>
      <c r="I284" s="227"/>
    </row>
    <row r="285" spans="2:10" ht="35.450000000000003" customHeight="1">
      <c r="B285" s="230"/>
      <c r="C285" s="231" t="s">
        <v>169</v>
      </c>
      <c r="D285" s="237"/>
      <c r="E285" s="237"/>
      <c r="F285" s="237"/>
      <c r="G285" s="238"/>
      <c r="H285" s="227" t="s">
        <v>170</v>
      </c>
      <c r="I285" s="227"/>
    </row>
    <row r="286" spans="2:10" ht="35.450000000000003" customHeight="1">
      <c r="B286" s="230"/>
      <c r="C286" s="231" t="s">
        <v>171</v>
      </c>
      <c r="D286" s="237"/>
      <c r="E286" s="237"/>
      <c r="F286" s="237"/>
      <c r="G286" s="238"/>
      <c r="H286" s="227" t="s">
        <v>172</v>
      </c>
      <c r="I286" s="227"/>
    </row>
    <row r="287" spans="2:10" ht="11.25" customHeight="1"/>
    <row r="288" spans="2:10" ht="35.450000000000003" customHeight="1">
      <c r="B288" s="20" t="s">
        <v>173</v>
      </c>
    </row>
    <row r="289" spans="2:10" ht="35.450000000000003" customHeight="1">
      <c r="B289" s="48" t="s">
        <v>174</v>
      </c>
      <c r="C289" s="211" t="s">
        <v>175</v>
      </c>
      <c r="D289" s="211"/>
      <c r="E289" s="211" t="s">
        <v>176</v>
      </c>
      <c r="F289" s="211"/>
      <c r="G289" s="211"/>
      <c r="H289" s="211"/>
      <c r="I289" s="211" t="s">
        <v>110</v>
      </c>
      <c r="J289" s="211"/>
    </row>
    <row r="290" spans="2:10" ht="35.450000000000003" customHeight="1">
      <c r="B290" s="49" t="s">
        <v>177</v>
      </c>
      <c r="C290" s="209"/>
      <c r="D290" s="209"/>
      <c r="E290" s="209" t="s">
        <v>178</v>
      </c>
      <c r="F290" s="209"/>
      <c r="G290" s="209"/>
      <c r="H290" s="209"/>
      <c r="I290" s="209"/>
      <c r="J290" s="209"/>
    </row>
    <row r="291" spans="2:10" ht="67.5" customHeight="1">
      <c r="B291" s="327" t="s">
        <v>179</v>
      </c>
      <c r="C291" s="209" t="s">
        <v>180</v>
      </c>
      <c r="D291" s="209"/>
      <c r="E291" s="209" t="s">
        <v>181</v>
      </c>
      <c r="F291" s="209"/>
      <c r="G291" s="209"/>
      <c r="H291" s="209"/>
      <c r="I291" s="209" t="s">
        <v>182</v>
      </c>
      <c r="J291" s="209"/>
    </row>
    <row r="292" spans="2:10" ht="67.5" customHeight="1">
      <c r="B292" s="327"/>
      <c r="C292" s="209" t="s">
        <v>183</v>
      </c>
      <c r="D292" s="209"/>
      <c r="E292" s="209" t="s">
        <v>184</v>
      </c>
      <c r="F292" s="209"/>
      <c r="G292" s="209"/>
      <c r="H292" s="209"/>
      <c r="I292" s="209" t="s">
        <v>185</v>
      </c>
      <c r="J292" s="209"/>
    </row>
    <row r="293" spans="2:10" ht="67.5" customHeight="1">
      <c r="B293" s="327"/>
      <c r="C293" s="209" t="s">
        <v>186</v>
      </c>
      <c r="D293" s="209"/>
      <c r="E293" s="209" t="s">
        <v>187</v>
      </c>
      <c r="F293" s="209"/>
      <c r="G293" s="209"/>
      <c r="H293" s="209"/>
      <c r="I293" s="209" t="s">
        <v>188</v>
      </c>
      <c r="J293" s="209"/>
    </row>
    <row r="294" spans="2:10" ht="67.5" customHeight="1">
      <c r="B294" s="327"/>
      <c r="C294" s="209" t="s">
        <v>189</v>
      </c>
      <c r="D294" s="209"/>
      <c r="E294" s="209" t="s">
        <v>190</v>
      </c>
      <c r="F294" s="209"/>
      <c r="G294" s="209"/>
      <c r="H294" s="209"/>
      <c r="I294" s="209" t="s">
        <v>191</v>
      </c>
      <c r="J294" s="209"/>
    </row>
  </sheetData>
  <sheetProtection sheet="1" objects="1" scenarios="1"/>
  <protectedRanges>
    <protectedRange sqref="L1:L213 L215:L1048576" name="範囲1"/>
  </protectedRanges>
  <dataConsolidate/>
  <mergeCells count="479">
    <mergeCell ref="C113:E113"/>
    <mergeCell ref="B104:B113"/>
    <mergeCell ref="F113:I113"/>
    <mergeCell ref="B205:B209"/>
    <mergeCell ref="B211:B221"/>
    <mergeCell ref="D137:F137"/>
    <mergeCell ref="G137:J137"/>
    <mergeCell ref="C211:J211"/>
    <mergeCell ref="E212:F212"/>
    <mergeCell ref="G212:H212"/>
    <mergeCell ref="I212:J212"/>
    <mergeCell ref="C213:D213"/>
    <mergeCell ref="E213:F213"/>
    <mergeCell ref="G213:H213"/>
    <mergeCell ref="I213:J213"/>
    <mergeCell ref="C214:D214"/>
    <mergeCell ref="E214:F214"/>
    <mergeCell ref="G214:H214"/>
    <mergeCell ref="I214:J214"/>
    <mergeCell ref="C212:D212"/>
    <mergeCell ref="D147:F147"/>
    <mergeCell ref="B143:B162"/>
    <mergeCell ref="B178:B203"/>
    <mergeCell ref="E149:F149"/>
    <mergeCell ref="E148:F148"/>
    <mergeCell ref="C205:J205"/>
    <mergeCell ref="K206:K209"/>
    <mergeCell ref="C81:F81"/>
    <mergeCell ref="G81:J81"/>
    <mergeCell ref="K198:K203"/>
    <mergeCell ref="K171:K174"/>
    <mergeCell ref="G143:J143"/>
    <mergeCell ref="G149:I149"/>
    <mergeCell ref="G148:I148"/>
    <mergeCell ref="G147:I147"/>
    <mergeCell ref="G146:I146"/>
    <mergeCell ref="C100:J100"/>
    <mergeCell ref="D101:G101"/>
    <mergeCell ref="K148:K149"/>
    <mergeCell ref="K146:K147"/>
    <mergeCell ref="K105:K112"/>
    <mergeCell ref="C115:F115"/>
    <mergeCell ref="G115:J115"/>
    <mergeCell ref="E116:F116"/>
    <mergeCell ref="C117:J117"/>
    <mergeCell ref="C135:F135"/>
    <mergeCell ref="C124:C125"/>
    <mergeCell ref="G140:J140"/>
    <mergeCell ref="D140:F140"/>
    <mergeCell ref="C145:J145"/>
    <mergeCell ref="B41:B43"/>
    <mergeCell ref="D61:G61"/>
    <mergeCell ref="D62:G62"/>
    <mergeCell ref="H61:J62"/>
    <mergeCell ref="B58:B62"/>
    <mergeCell ref="D139:F139"/>
    <mergeCell ref="I139:J139"/>
    <mergeCell ref="G139:H139"/>
    <mergeCell ref="C144:F144"/>
    <mergeCell ref="C143:F143"/>
    <mergeCell ref="G138:J138"/>
    <mergeCell ref="G124:J124"/>
    <mergeCell ref="I120:J120"/>
    <mergeCell ref="F129:G129"/>
    <mergeCell ref="I131:J131"/>
    <mergeCell ref="I130:J130"/>
    <mergeCell ref="I129:J129"/>
    <mergeCell ref="B131:D131"/>
    <mergeCell ref="B81:B85"/>
    <mergeCell ref="G88:J88"/>
    <mergeCell ref="G89:J89"/>
    <mergeCell ref="C87:F87"/>
    <mergeCell ref="C93:F93"/>
    <mergeCell ref="G93:J93"/>
    <mergeCell ref="B115:B125"/>
    <mergeCell ref="F125:H125"/>
    <mergeCell ref="F123:H123"/>
    <mergeCell ref="F122:H122"/>
    <mergeCell ref="D118:E118"/>
    <mergeCell ref="D119:E119"/>
    <mergeCell ref="D120:E120"/>
    <mergeCell ref="D121:E121"/>
    <mergeCell ref="G118:H118"/>
    <mergeCell ref="G119:H119"/>
    <mergeCell ref="G120:H120"/>
    <mergeCell ref="G121:H121"/>
    <mergeCell ref="F85:J85"/>
    <mergeCell ref="F131:G131"/>
    <mergeCell ref="F130:G130"/>
    <mergeCell ref="C98:J98"/>
    <mergeCell ref="D99:G99"/>
    <mergeCell ref="H99:J99"/>
    <mergeCell ref="B130:D130"/>
    <mergeCell ref="B129:D129"/>
    <mergeCell ref="B128:D128"/>
    <mergeCell ref="D125:E125"/>
    <mergeCell ref="D124:E124"/>
    <mergeCell ref="C122:E122"/>
    <mergeCell ref="C123:E123"/>
    <mergeCell ref="H128:J128"/>
    <mergeCell ref="E128:G128"/>
    <mergeCell ref="D107:E107"/>
    <mergeCell ref="D112:E112"/>
    <mergeCell ref="C111:E111"/>
    <mergeCell ref="C110:E110"/>
    <mergeCell ref="C109:E109"/>
    <mergeCell ref="C108:E108"/>
    <mergeCell ref="I118:J118"/>
    <mergeCell ref="F105:I105"/>
    <mergeCell ref="F109:I109"/>
    <mergeCell ref="B96:B102"/>
    <mergeCell ref="C97:D97"/>
    <mergeCell ref="E97:F97"/>
    <mergeCell ref="B94:J94"/>
    <mergeCell ref="G97:H97"/>
    <mergeCell ref="I97:J97"/>
    <mergeCell ref="G116:J116"/>
    <mergeCell ref="K46:K50"/>
    <mergeCell ref="C56:F56"/>
    <mergeCell ref="G56:J56"/>
    <mergeCell ref="C66:F66"/>
    <mergeCell ref="G66:J66"/>
    <mergeCell ref="C68:F68"/>
    <mergeCell ref="G68:J68"/>
    <mergeCell ref="B68:B73"/>
    <mergeCell ref="F72:J72"/>
    <mergeCell ref="F73:J73"/>
    <mergeCell ref="C70:C73"/>
    <mergeCell ref="C76:J76"/>
    <mergeCell ref="G87:J87"/>
    <mergeCell ref="C82:J82"/>
    <mergeCell ref="D85:E85"/>
    <mergeCell ref="J83:J84"/>
    <mergeCell ref="C28:E28"/>
    <mergeCell ref="F28:J28"/>
    <mergeCell ref="C69:J69"/>
    <mergeCell ref="H102:J102"/>
    <mergeCell ref="C101:C102"/>
    <mergeCell ref="E102:F102"/>
    <mergeCell ref="H101:J101"/>
    <mergeCell ref="C41:F41"/>
    <mergeCell ref="G41:J41"/>
    <mergeCell ref="I77:J78"/>
    <mergeCell ref="C31:I31"/>
    <mergeCell ref="C50:F50"/>
    <mergeCell ref="G50:I50"/>
    <mergeCell ref="D46:F46"/>
    <mergeCell ref="D49:F49"/>
    <mergeCell ref="D48:F48"/>
    <mergeCell ref="D47:F47"/>
    <mergeCell ref="G49:I49"/>
    <mergeCell ref="G48:I48"/>
    <mergeCell ref="G47:I47"/>
    <mergeCell ref="G46:I46"/>
    <mergeCell ref="C96:F96"/>
    <mergeCell ref="G96:J96"/>
    <mergeCell ref="C42:H43"/>
    <mergeCell ref="B291:B294"/>
    <mergeCell ref="E89:F89"/>
    <mergeCell ref="E88:F88"/>
    <mergeCell ref="D282:D283"/>
    <mergeCell ref="B274:B275"/>
    <mergeCell ref="C276:C281"/>
    <mergeCell ref="C88:D88"/>
    <mergeCell ref="C89:D89"/>
    <mergeCell ref="C231:J231"/>
    <mergeCell ref="D242:G242"/>
    <mergeCell ref="D241:G241"/>
    <mergeCell ref="D240:G240"/>
    <mergeCell ref="D239:G239"/>
    <mergeCell ref="D238:G238"/>
    <mergeCell ref="H237:I237"/>
    <mergeCell ref="B238:C245"/>
    <mergeCell ref="H242:I242"/>
    <mergeCell ref="H241:I241"/>
    <mergeCell ref="H240:I240"/>
    <mergeCell ref="H239:I239"/>
    <mergeCell ref="H238:I238"/>
    <mergeCell ref="H245:I245"/>
    <mergeCell ref="H244:I244"/>
    <mergeCell ref="H243:I243"/>
    <mergeCell ref="G208:I208"/>
    <mergeCell ref="G207:I207"/>
    <mergeCell ref="C198:F198"/>
    <mergeCell ref="E201:F201"/>
    <mergeCell ref="E200:F200"/>
    <mergeCell ref="E199:F199"/>
    <mergeCell ref="C208:F208"/>
    <mergeCell ref="C207:F207"/>
    <mergeCell ref="C206:F206"/>
    <mergeCell ref="E202:F202"/>
    <mergeCell ref="E203:F203"/>
    <mergeCell ref="I183:I184"/>
    <mergeCell ref="G183:G184"/>
    <mergeCell ref="E183:E184"/>
    <mergeCell ref="C183:D184"/>
    <mergeCell ref="C185:D186"/>
    <mergeCell ref="C187:D188"/>
    <mergeCell ref="C189:D190"/>
    <mergeCell ref="C178:J178"/>
    <mergeCell ref="C180:J180"/>
    <mergeCell ref="C179:J179"/>
    <mergeCell ref="I189:I190"/>
    <mergeCell ref="G189:G190"/>
    <mergeCell ref="E189:E190"/>
    <mergeCell ref="I187:I188"/>
    <mergeCell ref="G187:G188"/>
    <mergeCell ref="E187:E188"/>
    <mergeCell ref="I185:I186"/>
    <mergeCell ref="G185:G186"/>
    <mergeCell ref="E185:E186"/>
    <mergeCell ref="D176:F176"/>
    <mergeCell ref="C175:J175"/>
    <mergeCell ref="G176:I176"/>
    <mergeCell ref="C168:C169"/>
    <mergeCell ref="C171:C174"/>
    <mergeCell ref="D174:F174"/>
    <mergeCell ref="C170:J170"/>
    <mergeCell ref="E173:F173"/>
    <mergeCell ref="E172:F172"/>
    <mergeCell ref="E171:F171"/>
    <mergeCell ref="G174:I174"/>
    <mergeCell ref="G173:I173"/>
    <mergeCell ref="G172:I172"/>
    <mergeCell ref="G171:I171"/>
    <mergeCell ref="F169:I169"/>
    <mergeCell ref="F168:I168"/>
    <mergeCell ref="F160:H160"/>
    <mergeCell ref="F162:H162"/>
    <mergeCell ref="G144:J144"/>
    <mergeCell ref="D154:H154"/>
    <mergeCell ref="D155:D162"/>
    <mergeCell ref="E155:H155"/>
    <mergeCell ref="E157:H157"/>
    <mergeCell ref="F156:H156"/>
    <mergeCell ref="F158:H158"/>
    <mergeCell ref="E159:H159"/>
    <mergeCell ref="E161:H161"/>
    <mergeCell ref="I154:J154"/>
    <mergeCell ref="I155:J156"/>
    <mergeCell ref="I157:J158"/>
    <mergeCell ref="I159:J160"/>
    <mergeCell ref="I161:J162"/>
    <mergeCell ref="D152:J153"/>
    <mergeCell ref="C10:D10"/>
    <mergeCell ref="C18:D18"/>
    <mergeCell ref="G52:I52"/>
    <mergeCell ref="G54:I54"/>
    <mergeCell ref="C64:G64"/>
    <mergeCell ref="H64:I64"/>
    <mergeCell ref="C75:F75"/>
    <mergeCell ref="E18:J18"/>
    <mergeCell ref="C14:D14"/>
    <mergeCell ref="C58:J58"/>
    <mergeCell ref="C52:F52"/>
    <mergeCell ref="C54:F54"/>
    <mergeCell ref="C45:J45"/>
    <mergeCell ref="C13:D13"/>
    <mergeCell ref="C11:D11"/>
    <mergeCell ref="C12:D12"/>
    <mergeCell ref="C46:C49"/>
    <mergeCell ref="C20:H20"/>
    <mergeCell ref="I20:J20"/>
    <mergeCell ref="C24:E24"/>
    <mergeCell ref="C26:E26"/>
    <mergeCell ref="E13:J13"/>
    <mergeCell ref="E12:J12"/>
    <mergeCell ref="E11:J11"/>
    <mergeCell ref="B3:J3"/>
    <mergeCell ref="E10:J10"/>
    <mergeCell ref="C165:J165"/>
    <mergeCell ref="G166:I166"/>
    <mergeCell ref="C22:D22"/>
    <mergeCell ref="E22:J22"/>
    <mergeCell ref="F24:J24"/>
    <mergeCell ref="F26:J26"/>
    <mergeCell ref="C30:J30"/>
    <mergeCell ref="C39:I39"/>
    <mergeCell ref="C38:I38"/>
    <mergeCell ref="D37:I37"/>
    <mergeCell ref="C36:I36"/>
    <mergeCell ref="C35:I35"/>
    <mergeCell ref="C34:I34"/>
    <mergeCell ref="C33:I33"/>
    <mergeCell ref="C32:I32"/>
    <mergeCell ref="C19:H19"/>
    <mergeCell ref="I19:J19"/>
    <mergeCell ref="B165:B176"/>
    <mergeCell ref="D171:D172"/>
    <mergeCell ref="C8:D8"/>
    <mergeCell ref="E8:J8"/>
    <mergeCell ref="E14:J14"/>
    <mergeCell ref="H279:I279"/>
    <mergeCell ref="H278:I278"/>
    <mergeCell ref="H277:I277"/>
    <mergeCell ref="D256:G256"/>
    <mergeCell ref="C197:D197"/>
    <mergeCell ref="C196:J196"/>
    <mergeCell ref="G200:I200"/>
    <mergeCell ref="G199:I199"/>
    <mergeCell ref="G198:I198"/>
    <mergeCell ref="D209:F209"/>
    <mergeCell ref="G209:J209"/>
    <mergeCell ref="C199:D203"/>
    <mergeCell ref="G203:I203"/>
    <mergeCell ref="G202:I202"/>
    <mergeCell ref="G201:I201"/>
    <mergeCell ref="G206:I206"/>
    <mergeCell ref="G216:H216"/>
    <mergeCell ref="I216:J216"/>
    <mergeCell ref="C220:D220"/>
    <mergeCell ref="C221:D221"/>
    <mergeCell ref="E216:F216"/>
    <mergeCell ref="C217:D217"/>
    <mergeCell ref="C218:D218"/>
    <mergeCell ref="C219:D219"/>
    <mergeCell ref="I294:J294"/>
    <mergeCell ref="I293:J293"/>
    <mergeCell ref="I292:J292"/>
    <mergeCell ref="I291:J291"/>
    <mergeCell ref="I290:J290"/>
    <mergeCell ref="C294:D294"/>
    <mergeCell ref="C293:D293"/>
    <mergeCell ref="C292:D292"/>
    <mergeCell ref="C291:D291"/>
    <mergeCell ref="E294:H294"/>
    <mergeCell ref="E293:H293"/>
    <mergeCell ref="E292:H292"/>
    <mergeCell ref="E291:H291"/>
    <mergeCell ref="E290:H290"/>
    <mergeCell ref="C290:D290"/>
    <mergeCell ref="H276:I276"/>
    <mergeCell ref="E276:F276"/>
    <mergeCell ref="E275:F275"/>
    <mergeCell ref="H275:I275"/>
    <mergeCell ref="H274:I274"/>
    <mergeCell ref="C274:G274"/>
    <mergeCell ref="D250:G250"/>
    <mergeCell ref="D249:G249"/>
    <mergeCell ref="H256:I256"/>
    <mergeCell ref="H255:I255"/>
    <mergeCell ref="H254:I254"/>
    <mergeCell ref="H253:I253"/>
    <mergeCell ref="H252:I252"/>
    <mergeCell ref="H251:I251"/>
    <mergeCell ref="H249:I249"/>
    <mergeCell ref="D254:G254"/>
    <mergeCell ref="H247:I247"/>
    <mergeCell ref="H246:I246"/>
    <mergeCell ref="H250:I250"/>
    <mergeCell ref="H263:I263"/>
    <mergeCell ref="H262:I262"/>
    <mergeCell ref="H261:I261"/>
    <mergeCell ref="H260:I260"/>
    <mergeCell ref="H248:I248"/>
    <mergeCell ref="H259:I259"/>
    <mergeCell ref="D248:G248"/>
    <mergeCell ref="H271:I271"/>
    <mergeCell ref="H270:I270"/>
    <mergeCell ref="H269:I269"/>
    <mergeCell ref="H268:I268"/>
    <mergeCell ref="H267:I267"/>
    <mergeCell ref="H266:I266"/>
    <mergeCell ref="H265:I265"/>
    <mergeCell ref="H264:I264"/>
    <mergeCell ref="D262:G262"/>
    <mergeCell ref="D266:G266"/>
    <mergeCell ref="D265:G265"/>
    <mergeCell ref="D264:G264"/>
    <mergeCell ref="D263:G263"/>
    <mergeCell ref="D253:G253"/>
    <mergeCell ref="D252:G252"/>
    <mergeCell ref="D251:G251"/>
    <mergeCell ref="E289:H289"/>
    <mergeCell ref="H286:I286"/>
    <mergeCell ref="H285:I285"/>
    <mergeCell ref="H284:I284"/>
    <mergeCell ref="H283:I283"/>
    <mergeCell ref="H282:I282"/>
    <mergeCell ref="H281:I281"/>
    <mergeCell ref="H280:I280"/>
    <mergeCell ref="E282:F282"/>
    <mergeCell ref="E280:F280"/>
    <mergeCell ref="E283:G283"/>
    <mergeCell ref="D284:G284"/>
    <mergeCell ref="C286:G286"/>
    <mergeCell ref="C285:G285"/>
    <mergeCell ref="E279:F279"/>
    <mergeCell ref="E278:F278"/>
    <mergeCell ref="I289:J289"/>
    <mergeCell ref="C289:D289"/>
    <mergeCell ref="C192:J192"/>
    <mergeCell ref="B276:B286"/>
    <mergeCell ref="D271:G271"/>
    <mergeCell ref="D270:G270"/>
    <mergeCell ref="D269:G269"/>
    <mergeCell ref="D268:G268"/>
    <mergeCell ref="D267:G267"/>
    <mergeCell ref="D276:D281"/>
    <mergeCell ref="E277:F277"/>
    <mergeCell ref="B246:C256"/>
    <mergeCell ref="D247:G247"/>
    <mergeCell ref="D246:G246"/>
    <mergeCell ref="D255:G255"/>
    <mergeCell ref="D260:G260"/>
    <mergeCell ref="D261:G261"/>
    <mergeCell ref="B259:G259"/>
    <mergeCell ref="B260:C263"/>
    <mergeCell ref="B264:C271"/>
    <mergeCell ref="E281:G281"/>
    <mergeCell ref="C282:C283"/>
    <mergeCell ref="C83:C85"/>
    <mergeCell ref="C104:J104"/>
    <mergeCell ref="C106:E106"/>
    <mergeCell ref="C105:E105"/>
    <mergeCell ref="D79:E79"/>
    <mergeCell ref="G75:J75"/>
    <mergeCell ref="C77:C79"/>
    <mergeCell ref="D151:J151"/>
    <mergeCell ref="D150:J150"/>
    <mergeCell ref="G135:J135"/>
    <mergeCell ref="C136:J136"/>
    <mergeCell ref="D138:F138"/>
    <mergeCell ref="D146:F146"/>
    <mergeCell ref="I122:J122"/>
    <mergeCell ref="I121:J121"/>
    <mergeCell ref="I123:J123"/>
    <mergeCell ref="I119:J119"/>
    <mergeCell ref="C116:D116"/>
    <mergeCell ref="F110:I110"/>
    <mergeCell ref="F111:I111"/>
    <mergeCell ref="F112:I112"/>
    <mergeCell ref="F106:I106"/>
    <mergeCell ref="F107:I107"/>
    <mergeCell ref="F108:I108"/>
    <mergeCell ref="H228:I228"/>
    <mergeCell ref="C216:D216"/>
    <mergeCell ref="D245:G245"/>
    <mergeCell ref="D244:G244"/>
    <mergeCell ref="D243:G243"/>
    <mergeCell ref="C223:J223"/>
    <mergeCell ref="C225:D225"/>
    <mergeCell ref="C227:D227"/>
    <mergeCell ref="E224:G224"/>
    <mergeCell ref="C229:D229"/>
    <mergeCell ref="C228:D228"/>
    <mergeCell ref="E229:F229"/>
    <mergeCell ref="E227:F227"/>
    <mergeCell ref="E225:F225"/>
    <mergeCell ref="C224:D224"/>
    <mergeCell ref="E228:F228"/>
    <mergeCell ref="H227:I227"/>
    <mergeCell ref="H225:I225"/>
    <mergeCell ref="B237:G237"/>
    <mergeCell ref="B223:B229"/>
    <mergeCell ref="B75:B79"/>
    <mergeCell ref="F79:J79"/>
    <mergeCell ref="I125:J125"/>
    <mergeCell ref="K220:K221"/>
    <mergeCell ref="K228:K229"/>
    <mergeCell ref="C226:D226"/>
    <mergeCell ref="E226:F226"/>
    <mergeCell ref="H226:I226"/>
    <mergeCell ref="C138:C140"/>
    <mergeCell ref="C194:J194"/>
    <mergeCell ref="F195:I195"/>
    <mergeCell ref="D195:E195"/>
    <mergeCell ref="E181:F182"/>
    <mergeCell ref="G181:H182"/>
    <mergeCell ref="I181:J182"/>
    <mergeCell ref="C191:D191"/>
    <mergeCell ref="C166:F166"/>
    <mergeCell ref="B135:B140"/>
    <mergeCell ref="C167:J167"/>
    <mergeCell ref="D169:E169"/>
    <mergeCell ref="D168:E168"/>
    <mergeCell ref="H224:J224"/>
    <mergeCell ref="C215:J215"/>
    <mergeCell ref="H229:I229"/>
  </mergeCells>
  <phoneticPr fontId="2"/>
  <conditionalFormatting sqref="C42 I42:J43">
    <cfRule type="expression" dxfId="39" priority="60">
      <formula>$L$41</formula>
    </cfRule>
  </conditionalFormatting>
  <conditionalFormatting sqref="C76 C77:J79">
    <cfRule type="expression" dxfId="38" priority="58">
      <formula>$L$75</formula>
    </cfRule>
  </conditionalFormatting>
  <conditionalFormatting sqref="C216:D221">
    <cfRule type="expression" dxfId="37" priority="20">
      <formula>$L$218</formula>
    </cfRule>
  </conditionalFormatting>
  <conditionalFormatting sqref="C69:J73">
    <cfRule type="expression" dxfId="36" priority="59">
      <formula>$L$68</formula>
    </cfRule>
  </conditionalFormatting>
  <conditionalFormatting sqref="C82:J85">
    <cfRule type="expression" dxfId="35" priority="57">
      <formula>$L$81</formula>
    </cfRule>
  </conditionalFormatting>
  <conditionalFormatting sqref="C88:J88">
    <cfRule type="expression" dxfId="34" priority="56">
      <formula>$L$88</formula>
    </cfRule>
  </conditionalFormatting>
  <conditionalFormatting sqref="C89:J89">
    <cfRule type="expression" dxfId="33" priority="55">
      <formula>$L$89</formula>
    </cfRule>
  </conditionalFormatting>
  <conditionalFormatting sqref="C98:J99">
    <cfRule type="expression" dxfId="32" priority="54">
      <formula>$L$98</formula>
    </cfRule>
  </conditionalFormatting>
  <conditionalFormatting sqref="C100:J102">
    <cfRule type="expression" dxfId="31" priority="52">
      <formula>$L$100</formula>
    </cfRule>
  </conditionalFormatting>
  <conditionalFormatting sqref="C116:J116">
    <cfRule type="expression" dxfId="30" priority="51">
      <formula>$L$116</formula>
    </cfRule>
  </conditionalFormatting>
  <conditionalFormatting sqref="C117:J123">
    <cfRule type="expression" dxfId="29" priority="23">
      <formula>$L$117</formula>
    </cfRule>
  </conditionalFormatting>
  <conditionalFormatting sqref="C136:J136 C137:D137 G137 C138:J140">
    <cfRule type="expression" dxfId="28" priority="49">
      <formula>$L$135</formula>
    </cfRule>
  </conditionalFormatting>
  <conditionalFormatting sqref="C144:J144">
    <cfRule type="expression" dxfId="27" priority="48">
      <formula>$L$144</formula>
    </cfRule>
  </conditionalFormatting>
  <conditionalFormatting sqref="C145:J151 C152:D152 C153 C154:I155 C156:H156 C157:I157 C158:H158 C159:I159 C160:H162 I161">
    <cfRule type="expression" dxfId="26" priority="47">
      <formula>$L$145</formula>
    </cfRule>
  </conditionalFormatting>
  <conditionalFormatting sqref="C165:J176">
    <cfRule type="expression" dxfId="25" priority="46">
      <formula>$L$154</formula>
    </cfRule>
  </conditionalFormatting>
  <conditionalFormatting sqref="C178:J203">
    <cfRule type="expression" dxfId="24" priority="45">
      <formula>$L$163</formula>
    </cfRule>
  </conditionalFormatting>
  <conditionalFormatting sqref="E220">
    <cfRule type="expression" dxfId="23" priority="18">
      <formula>AND($E$220&lt;&gt;"",$E$221&lt;&gt;"",$E$220&gt;$E$221)</formula>
    </cfRule>
  </conditionalFormatting>
  <conditionalFormatting sqref="E214:F214">
    <cfRule type="expression" dxfId="22" priority="36">
      <formula>$L$211</formula>
    </cfRule>
  </conditionalFormatting>
  <conditionalFormatting sqref="E216:F221">
    <cfRule type="expression" dxfId="21" priority="33">
      <formula>$L$215</formula>
    </cfRule>
  </conditionalFormatting>
  <conditionalFormatting sqref="E222:F222">
    <cfRule type="expression" dxfId="20" priority="17">
      <formula>AND($E$220&lt;&gt;"",$E$221&lt;&gt;"",$E$220&gt;$E$221)</formula>
    </cfRule>
  </conditionalFormatting>
  <conditionalFormatting sqref="E228:F228">
    <cfRule type="expression" dxfId="19" priority="2">
      <formula>AND($E$228&lt;&gt;"",$E$229&lt;&gt;"",$E$228&gt;$E$229)</formula>
    </cfRule>
  </conditionalFormatting>
  <conditionalFormatting sqref="F122:H122">
    <cfRule type="expression" dxfId="18" priority="19">
      <formula>AND($F$122&lt;&gt;"",$F$123&lt;&gt;"",$F$122&gt;$F$123)</formula>
    </cfRule>
  </conditionalFormatting>
  <conditionalFormatting sqref="F107:I107">
    <cfRule type="expression" dxfId="17" priority="22">
      <formula>$F$106&lt;$F$107</formula>
    </cfRule>
  </conditionalFormatting>
  <conditionalFormatting sqref="F112:I112 F113">
    <cfRule type="expression" dxfId="16" priority="21">
      <formula>$F$111&lt;$F$112</formula>
    </cfRule>
  </conditionalFormatting>
  <conditionalFormatting sqref="G220">
    <cfRule type="expression" dxfId="15" priority="8">
      <formula>AND($G$220&lt;&gt;"",$G$221&lt;&gt;"",$G$220&gt;$G$221)</formula>
    </cfRule>
    <cfRule type="expression" dxfId="14" priority="9">
      <formula>$L$215</formula>
    </cfRule>
  </conditionalFormatting>
  <conditionalFormatting sqref="G214:H214">
    <cfRule type="expression" dxfId="13" priority="35">
      <formula>$L$212</formula>
    </cfRule>
  </conditionalFormatting>
  <conditionalFormatting sqref="G216:H219 H220 G221:H221">
    <cfRule type="expression" dxfId="12" priority="32">
      <formula>$L$216</formula>
    </cfRule>
  </conditionalFormatting>
  <conditionalFormatting sqref="G222:H222">
    <cfRule type="expression" dxfId="11" priority="15">
      <formula>AND($G$220&lt;&gt;"",$G$221&lt;&gt;"",$G$220&gt;$G$221)</formula>
    </cfRule>
  </conditionalFormatting>
  <conditionalFormatting sqref="H228:I228">
    <cfRule type="expression" dxfId="10" priority="1">
      <formula>AND($H$228&lt;&gt;"",$H$229&lt;&gt;"",$H$228&gt;$H$229)</formula>
    </cfRule>
  </conditionalFormatting>
  <conditionalFormatting sqref="I220">
    <cfRule type="expression" dxfId="9" priority="6">
      <formula>AND($I$220&lt;&gt;"",$I$221&lt;&gt;"",$I$220&gt;$I$221)</formula>
    </cfRule>
    <cfRule type="expression" dxfId="8" priority="7">
      <formula>$L$215</formula>
    </cfRule>
  </conditionalFormatting>
  <conditionalFormatting sqref="I214:J214">
    <cfRule type="expression" dxfId="7" priority="34">
      <formula>$L$213</formula>
    </cfRule>
  </conditionalFormatting>
  <conditionalFormatting sqref="I216:J219 J220 I221:J221">
    <cfRule type="expression" dxfId="6" priority="31">
      <formula>$L$217</formula>
    </cfRule>
  </conditionalFormatting>
  <conditionalFormatting sqref="I222:J222">
    <cfRule type="expression" dxfId="5" priority="13">
      <formula>AND($I$220&lt;&gt;"",$I$221&lt;&gt;"",$I$220&gt;$I$221)</formula>
    </cfRule>
  </conditionalFormatting>
  <conditionalFormatting sqref="K220:K221">
    <cfRule type="expression" dxfId="4" priority="10">
      <formula>AND($I$220&lt;&gt;"",$I$221&lt;&gt;"",$I$220&gt;$I$221)</formula>
    </cfRule>
    <cfRule type="expression" dxfId="3" priority="11">
      <formula>AND($G$220&lt;&gt;"",$G$221&lt;&gt;"",$G$220&gt;$G$221)</formula>
    </cfRule>
    <cfRule type="expression" dxfId="2" priority="12">
      <formula>AND($E$220&lt;&gt;"",$E$221&lt;&gt;"",$E$220&gt;$E$221)</formula>
    </cfRule>
  </conditionalFormatting>
  <conditionalFormatting sqref="K228:K229">
    <cfRule type="expression" dxfId="1" priority="3">
      <formula>AND($E$228&lt;&gt;"",$E$229&lt;&gt;"",$E$228&gt;$E$229)</formula>
    </cfRule>
    <cfRule type="expression" dxfId="0" priority="4">
      <formula>AND($H$228&lt;&gt;"",$H$229&lt;&gt;"",$H$228&gt;$H$229)</formula>
    </cfRule>
  </conditionalFormatting>
  <dataValidations count="22">
    <dataValidation type="decimal" allowBlank="1" showInputMessage="1" showErrorMessage="1" error="0~24の数値を入力してください。" sqref="G52:I52" xr:uid="{00000000-0002-0000-0000-000000000000}">
      <formula1>0</formula1>
      <formula2>24</formula2>
    </dataValidation>
    <dataValidation type="decimal" allowBlank="1" showInputMessage="1" showErrorMessage="1" error="0~365（うるう年の場合366）の数値を入力してください" sqref="G54:I54" xr:uid="{00000000-0002-0000-0000-000001000000}">
      <formula1>0</formula1>
      <formula2>366</formula2>
    </dataValidation>
    <dataValidation type="decimal" operator="greaterThanOrEqual" allowBlank="1" showInputMessage="1" showErrorMessage="1" sqref="G146:I146 G148:I149" xr:uid="{00000000-0002-0000-0000-000002000000}">
      <formula1>0</formula1>
    </dataValidation>
    <dataValidation type="list" allowBlank="1" showInputMessage="1" showErrorMessage="1" sqref="C60:J60 C62 D71:J71 D73:E73 D78:H78 D84:I84 E97:F97 I43 J31:J39 J42:J43" xr:uid="{00000000-0002-0000-0000-000003000000}">
      <formula1>"○,　"</formula1>
    </dataValidation>
    <dataValidation type="list" allowBlank="1" showInputMessage="1" showErrorMessage="1" sqref="F124" xr:uid="{00000000-0002-0000-0000-000004000000}">
      <formula1>"A,B,C,D,E,F"</formula1>
    </dataValidation>
    <dataValidation type="list" allowBlank="1" showInputMessage="1" showErrorMessage="1" sqref="I19:J19" xr:uid="{00000000-0002-0000-0000-000005000000}">
      <formula1>"1と同設備,　"</formula1>
    </dataValidation>
    <dataValidation type="date" operator="greaterThanOrEqual" allowBlank="1" showInputMessage="1" showErrorMessage="1" error="日付をyyyy/mm/dd形式で入力して下さい" sqref="F24:J24 F26:J26 I97:J97 D118:E121 C217:D219 C225:D227" xr:uid="{00000000-0002-0000-0000-000006000000}">
      <formula1>1</formula1>
    </dataValidation>
    <dataValidation type="list" allowBlank="1" showInputMessage="1" showErrorMessage="1" sqref="F28:J28" xr:uid="{00000000-0002-0000-0000-000007000000}">
      <formula1>"1.排出事業者,2.処理業者,3.その他,　"</formula1>
    </dataValidation>
    <dataValidation type="list" allowBlank="1" showInputMessage="1" showErrorMessage="1" sqref="G81:J81 G75:J75 G68:J68 G66:J66 G41:J41 G143:J143 G135:J135 E213:J213" xr:uid="{00000000-0002-0000-0000-000008000000}">
      <formula1>"0.無,1.有,　"</formula1>
    </dataValidation>
    <dataValidation type="list" allowBlank="1" showInputMessage="1" showErrorMessage="1" sqref="G56:J56" xr:uid="{00000000-0002-0000-0000-000009000000}">
      <formula1>"1.連続,2.バッチ,　"</formula1>
    </dataValidation>
    <dataValidation type="list" allowBlank="1" showInputMessage="1" showErrorMessage="1" sqref="G87:J87" xr:uid="{00000000-0002-0000-0000-00000A000000}">
      <formula1>"1.適合,2.不適合,3.適用除外,4.炉番号1と共有,　　"</formula1>
    </dataValidation>
    <dataValidation type="list" allowBlank="1" showInputMessage="1" showErrorMessage="1" sqref="G93:J93" xr:uid="{00000000-0002-0000-0000-00000B000000}">
      <formula1>"1.現基準施設,2.旧基準施設(特定以外),3.旧基準施設(特定)"</formula1>
    </dataValidation>
    <dataValidation type="list" allowBlank="1" showInputMessage="1" showErrorMessage="1" sqref="G96:J96" xr:uid="{00000000-0002-0000-0000-00000C000000}">
      <formula1>"1.未着工,2.建設中,3.稼働中,4.休止中,5.廃止又は許可取消,9.いずれにも当てはまらない（備考欄に記載）,　"</formula1>
    </dataValidation>
    <dataValidation type="list" allowBlank="1" showInputMessage="1" showErrorMessage="1" sqref="E102:F102" xr:uid="{00000000-0002-0000-0000-00000D000000}">
      <formula1>"1.解体済,2.解体中,3.解体予定,4.解体未定,　"</formula1>
    </dataValidation>
    <dataValidation type="list" allowBlank="1" showInputMessage="1" showErrorMessage="1" sqref="G115:J115" xr:uid="{00000000-0002-0000-0000-00000E000000}">
      <formula1>"0.未測定,1.測定あり,　"</formula1>
    </dataValidation>
    <dataValidation type="list" allowBlank="1" showInputMessage="1" showErrorMessage="1" sqref="G138:J138" xr:uid="{00000000-0002-0000-0000-00000F000000}">
      <formula1>"1.対策済,2.対策中,3.対策未実施,　"</formula1>
    </dataValidation>
    <dataValidation type="list" allowBlank="1" showInputMessage="1" showErrorMessage="1" sqref="I154:J162" xr:uid="{00000000-0002-0000-0000-000010000000}">
      <formula1>"0.利用なし,1.場内利用のみ,2.場外利用のみ,3.場内及び場外で利用,　"</formula1>
    </dataValidation>
    <dataValidation type="custom" allowBlank="1" showInputMessage="1" showErrorMessage="1" error="数値、不等号(&lt;)を含んだ数字、もしくはNDのみ入力できます。_x000a_それ以外の文字は入力できません。" sqref="E217:E221 G217:G221 I217:I221 F122:F123 G118:G123 H122:H123 H225:I229 E225:F229" xr:uid="{00000000-0002-0000-0000-000011000000}">
      <formula1>OR(UPPER(E118)="ND",ISNUMBER(VALUE(SUBSTITUTE(ASC(E118),"&lt;",""))))</formula1>
    </dataValidation>
    <dataValidation type="custom" allowBlank="1" showInputMessage="1" showErrorMessage="1" error="数値を入力してください。_x000a_複数の炉で合計のみ把握している場合は、炉番号１の炉に合計値を記入し、&quot;1に含む&quot;と入力してください。" sqref="F105:I106 F108:I111" xr:uid="{00000000-0002-0000-0000-000012000000}">
      <formula1>OR(ISNUMBER(F105),ASC(F105)="1に含む")</formula1>
    </dataValidation>
    <dataValidation type="date" operator="greaterThan" allowBlank="1" showInputMessage="1" showErrorMessage="1" error="日付をyyyy/mm/dd形式で入力してください" sqref="H99:J99" xr:uid="{00000000-0002-0000-0000-000013000000}">
      <formula1>1</formula1>
    </dataValidation>
    <dataValidation type="date" operator="greaterThanOrEqual" allowBlank="1" showInputMessage="1" showErrorMessage="1" error="日付をyyyy/mm/dd形式で入力してください" sqref="H101:J101" xr:uid="{00000000-0002-0000-0000-000014000000}">
      <formula1>1</formula1>
    </dataValidation>
    <dataValidation type="custom" allowBlank="1" showInputMessage="1" showErrorMessage="1" error="数値を入力してください。_x000a_複数の炉で合計のみ把握している場合は、炉番号１の炉に合計値を記入し、&quot;1に含む&quot;と入力してください。_x000a_汚泥、その他の内数は合計を超えないようにしてください。" sqref="F107:I107 F112:F113 G112:I112" xr:uid="{00000000-0002-0000-0000-000015000000}">
      <formula1>OR(ISNUMBER(F107),ASC(F107)="1に含む")</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r:id="rId1"/>
  <headerFooter>
    <oddFooter>&amp;C&amp;P</oddFooter>
  </headerFooter>
  <rowBreaks count="10" manualBreakCount="10">
    <brk id="29" max="11" man="1"/>
    <brk id="62" max="11" man="1"/>
    <brk id="90" max="11" man="1"/>
    <brk id="114" max="11" man="1"/>
    <brk id="142" max="11" man="1"/>
    <brk id="163" max="11" man="1"/>
    <brk id="177" max="11" man="1"/>
    <brk id="204" max="11" man="1"/>
    <brk id="233" max="11" man="1"/>
    <brk id="272" max="11" man="1"/>
  </rowBreaks>
  <ignoredErrors>
    <ignoredError sqref="B8 B22:B29 B59:B63 B65 B67 B69:B74 B76:B80 B82:B85 B31:B40 B42:B5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G50"/>
  <sheetViews>
    <sheetView zoomScale="90" zoomScaleNormal="90" workbookViewId="0"/>
  </sheetViews>
  <sheetFormatPr defaultRowHeight="18.75"/>
  <cols>
    <col min="1" max="7" width="9" style="107"/>
    <col min="8" max="8" width="12.25" style="107" customWidth="1"/>
    <col min="9" max="9" width="9" style="107"/>
    <col min="10" max="11" width="13.5" style="107" bestFit="1" customWidth="1"/>
    <col min="12" max="12" width="10.25" style="107" customWidth="1"/>
    <col min="13" max="73" width="9" style="107"/>
    <col min="74" max="75" width="14.625" style="107" bestFit="1" customWidth="1"/>
    <col min="76" max="16384" width="9" style="107"/>
  </cols>
  <sheetData>
    <row r="2" spans="2:163">
      <c r="B2" s="566" t="s">
        <v>221</v>
      </c>
      <c r="C2" s="566" t="s">
        <v>222</v>
      </c>
      <c r="D2" s="568" t="s">
        <v>223</v>
      </c>
      <c r="E2" s="570" t="s">
        <v>224</v>
      </c>
      <c r="F2" s="101"/>
      <c r="G2" s="102"/>
      <c r="H2" s="103"/>
      <c r="I2" s="103"/>
      <c r="J2" s="572" t="s">
        <v>225</v>
      </c>
      <c r="K2" s="572" t="s">
        <v>226</v>
      </c>
      <c r="L2" s="574" t="s">
        <v>227</v>
      </c>
      <c r="M2" s="545" t="s">
        <v>228</v>
      </c>
      <c r="N2" s="546"/>
      <c r="O2" s="546"/>
      <c r="P2" s="546"/>
      <c r="Q2" s="546"/>
      <c r="R2" s="546"/>
      <c r="S2" s="546"/>
      <c r="T2" s="546"/>
      <c r="U2" s="546"/>
      <c r="V2" s="546"/>
      <c r="W2" s="547"/>
      <c r="X2" s="104" t="s">
        <v>229</v>
      </c>
      <c r="Y2" s="105"/>
      <c r="Z2" s="105"/>
      <c r="AA2" s="105"/>
      <c r="AB2" s="105"/>
      <c r="AC2" s="476" t="s">
        <v>230</v>
      </c>
      <c r="AD2" s="476" t="s">
        <v>231</v>
      </c>
      <c r="AE2" s="490" t="s">
        <v>232</v>
      </c>
      <c r="AF2" s="523" t="s">
        <v>233</v>
      </c>
      <c r="AG2" s="523"/>
      <c r="AH2" s="523"/>
      <c r="AI2" s="523"/>
      <c r="AJ2" s="523"/>
      <c r="AK2" s="523"/>
      <c r="AL2" s="523"/>
      <c r="AM2" s="523"/>
      <c r="AN2" s="523"/>
      <c r="AO2" s="523"/>
      <c r="AP2" s="476" t="s">
        <v>685</v>
      </c>
      <c r="AQ2" s="484" t="s">
        <v>234</v>
      </c>
      <c r="AR2" s="545" t="s">
        <v>235</v>
      </c>
      <c r="AS2" s="546"/>
      <c r="AT2" s="546"/>
      <c r="AU2" s="546"/>
      <c r="AV2" s="546"/>
      <c r="AW2" s="546"/>
      <c r="AX2" s="546"/>
      <c r="AY2" s="546"/>
      <c r="AZ2" s="546"/>
      <c r="BA2" s="547"/>
      <c r="BB2" s="545" t="s">
        <v>236</v>
      </c>
      <c r="BC2" s="546"/>
      <c r="BD2" s="546"/>
      <c r="BE2" s="546"/>
      <c r="BF2" s="546"/>
      <c r="BG2" s="546"/>
      <c r="BH2" s="547"/>
      <c r="BI2" s="545" t="s">
        <v>237</v>
      </c>
      <c r="BJ2" s="546"/>
      <c r="BK2" s="546"/>
      <c r="BL2" s="546"/>
      <c r="BM2" s="546"/>
      <c r="BN2" s="546"/>
      <c r="BO2" s="546"/>
      <c r="BP2" s="547"/>
      <c r="BQ2" s="478" t="s">
        <v>238</v>
      </c>
      <c r="BR2" s="491"/>
      <c r="BS2" s="496"/>
      <c r="BT2" s="545" t="s">
        <v>239</v>
      </c>
      <c r="BU2" s="546"/>
      <c r="BV2" s="546"/>
      <c r="BW2" s="546"/>
      <c r="BX2" s="546"/>
      <c r="BY2" s="546"/>
      <c r="BZ2" s="547"/>
      <c r="CA2" s="546" t="s">
        <v>240</v>
      </c>
      <c r="CB2" s="546"/>
      <c r="CC2" s="546"/>
      <c r="CD2" s="546"/>
      <c r="CE2" s="546"/>
      <c r="CF2" s="546"/>
      <c r="CG2" s="546"/>
      <c r="CH2" s="546"/>
      <c r="CI2" s="547"/>
      <c r="CJ2" s="106" t="s">
        <v>686</v>
      </c>
      <c r="CK2" s="105"/>
      <c r="CL2" s="105"/>
      <c r="CM2" s="105"/>
      <c r="CN2" s="105"/>
      <c r="CO2" s="105"/>
      <c r="CP2" s="545" t="s">
        <v>241</v>
      </c>
      <c r="CQ2" s="546"/>
      <c r="CR2" s="546"/>
      <c r="CS2" s="546"/>
      <c r="CT2" s="547"/>
      <c r="CU2" s="545" t="s">
        <v>242</v>
      </c>
      <c r="CV2" s="546"/>
      <c r="CW2" s="546"/>
      <c r="CX2" s="546"/>
      <c r="CY2" s="546"/>
      <c r="CZ2" s="546"/>
      <c r="DA2" s="546"/>
      <c r="DB2" s="546"/>
      <c r="DC2" s="546"/>
      <c r="DD2" s="546"/>
      <c r="DE2" s="546"/>
      <c r="DF2" s="546"/>
      <c r="DG2" s="546"/>
      <c r="DH2" s="546"/>
      <c r="DI2" s="546"/>
      <c r="DJ2" s="546"/>
      <c r="DK2" s="546"/>
      <c r="DL2" s="546"/>
      <c r="DM2" s="546"/>
      <c r="DN2" s="546"/>
      <c r="DO2" s="546"/>
      <c r="DP2" s="546"/>
      <c r="DQ2" s="546"/>
      <c r="DR2" s="546"/>
      <c r="DS2" s="546"/>
      <c r="DT2" s="546"/>
      <c r="DU2" s="546"/>
      <c r="DV2" s="546"/>
      <c r="DW2" s="546"/>
      <c r="DX2" s="546"/>
      <c r="DY2" s="546"/>
      <c r="DZ2" s="546"/>
      <c r="EA2" s="546"/>
      <c r="EB2" s="546"/>
      <c r="EC2" s="546"/>
      <c r="ED2" s="546"/>
      <c r="EE2" s="546"/>
      <c r="EF2" s="546"/>
      <c r="EG2" s="546"/>
      <c r="EH2" s="546"/>
      <c r="EI2" s="546"/>
      <c r="EJ2" s="546"/>
      <c r="EK2" s="546"/>
      <c r="EL2" s="547"/>
      <c r="EM2" s="548" t="s">
        <v>243</v>
      </c>
      <c r="EN2" s="549"/>
      <c r="EO2" s="549"/>
      <c r="EP2" s="549"/>
      <c r="EQ2" s="550" t="s">
        <v>244</v>
      </c>
      <c r="ER2" s="551"/>
      <c r="ES2" s="551"/>
      <c r="ET2" s="551"/>
      <c r="EU2" s="551"/>
      <c r="EV2" s="551"/>
      <c r="EW2" s="551"/>
      <c r="EX2" s="551"/>
      <c r="EY2" s="551"/>
      <c r="EZ2" s="551"/>
      <c r="FA2" s="551"/>
      <c r="FB2" s="552"/>
      <c r="FC2" s="557" t="s">
        <v>245</v>
      </c>
      <c r="FD2" s="558"/>
      <c r="FE2" s="558"/>
      <c r="FF2" s="558"/>
      <c r="FG2" s="490" t="s">
        <v>246</v>
      </c>
    </row>
    <row r="3" spans="2:163" ht="30" customHeight="1">
      <c r="B3" s="567"/>
      <c r="C3" s="567"/>
      <c r="D3" s="569"/>
      <c r="E3" s="571"/>
      <c r="F3" s="108"/>
      <c r="G3" s="522" t="s">
        <v>247</v>
      </c>
      <c r="H3" s="522" t="s">
        <v>248</v>
      </c>
      <c r="I3" s="522" t="s">
        <v>249</v>
      </c>
      <c r="J3" s="573"/>
      <c r="K3" s="573"/>
      <c r="L3" s="575"/>
      <c r="M3" s="518" t="s">
        <v>250</v>
      </c>
      <c r="N3" s="542" t="s">
        <v>251</v>
      </c>
      <c r="O3" s="543"/>
      <c r="P3" s="543"/>
      <c r="Q3" s="543"/>
      <c r="R3" s="543"/>
      <c r="S3" s="544"/>
      <c r="T3" s="484" t="s">
        <v>252</v>
      </c>
      <c r="U3" s="484" t="s">
        <v>253</v>
      </c>
      <c r="V3" s="507" t="s">
        <v>254</v>
      </c>
      <c r="W3" s="509"/>
      <c r="X3" s="542" t="s">
        <v>255</v>
      </c>
      <c r="Y3" s="543"/>
      <c r="Z3" s="543"/>
      <c r="AA3" s="544"/>
      <c r="AB3" s="478" t="s">
        <v>687</v>
      </c>
      <c r="AC3" s="477"/>
      <c r="AD3" s="477"/>
      <c r="AE3" s="522"/>
      <c r="AF3" s="484" t="s">
        <v>256</v>
      </c>
      <c r="AG3" s="484" t="s">
        <v>257</v>
      </c>
      <c r="AH3" s="484" t="s">
        <v>258</v>
      </c>
      <c r="AI3" s="484" t="s">
        <v>259</v>
      </c>
      <c r="AJ3" s="484" t="s">
        <v>260</v>
      </c>
      <c r="AK3" s="484" t="s">
        <v>261</v>
      </c>
      <c r="AL3" s="518" t="s">
        <v>262</v>
      </c>
      <c r="AM3" s="518" t="s">
        <v>263</v>
      </c>
      <c r="AN3" s="519" t="s">
        <v>264</v>
      </c>
      <c r="AO3" s="109"/>
      <c r="AP3" s="477"/>
      <c r="AQ3" s="485"/>
      <c r="AR3" s="507" t="s">
        <v>265</v>
      </c>
      <c r="AS3" s="508"/>
      <c r="AT3" s="508"/>
      <c r="AU3" s="508"/>
      <c r="AV3" s="508"/>
      <c r="AW3" s="508"/>
      <c r="AX3" s="508"/>
      <c r="AY3" s="508"/>
      <c r="AZ3" s="508"/>
      <c r="BA3" s="509"/>
      <c r="BB3" s="518" t="s">
        <v>266</v>
      </c>
      <c r="BC3" s="110" t="s">
        <v>267</v>
      </c>
      <c r="BD3" s="110"/>
      <c r="BE3" s="110"/>
      <c r="BF3" s="110"/>
      <c r="BG3" s="110"/>
      <c r="BH3" s="111"/>
      <c r="BI3" s="518" t="s">
        <v>268</v>
      </c>
      <c r="BJ3" s="112" t="s">
        <v>269</v>
      </c>
      <c r="BK3" s="112"/>
      <c r="BL3" s="112"/>
      <c r="BM3" s="112"/>
      <c r="BN3" s="112"/>
      <c r="BO3" s="112"/>
      <c r="BP3" s="113"/>
      <c r="BQ3" s="492"/>
      <c r="BR3" s="493"/>
      <c r="BS3" s="497"/>
      <c r="BT3" s="476" t="s">
        <v>270</v>
      </c>
      <c r="BU3" s="539" t="s">
        <v>271</v>
      </c>
      <c r="BV3" s="540"/>
      <c r="BW3" s="540"/>
      <c r="BX3" s="518" t="s">
        <v>272</v>
      </c>
      <c r="BY3" s="539" t="s">
        <v>273</v>
      </c>
      <c r="BZ3" s="554"/>
      <c r="CA3" s="114"/>
      <c r="CB3" s="478" t="s">
        <v>274</v>
      </c>
      <c r="CC3" s="114"/>
      <c r="CD3" s="115"/>
      <c r="CE3" s="115"/>
      <c r="CF3" s="115"/>
      <c r="CG3" s="478" t="s">
        <v>264</v>
      </c>
      <c r="CH3" s="114"/>
      <c r="CI3" s="484" t="s">
        <v>688</v>
      </c>
      <c r="CJ3" s="484" t="s">
        <v>275</v>
      </c>
      <c r="CK3" s="484" t="s">
        <v>276</v>
      </c>
      <c r="CL3" s="478" t="s">
        <v>277</v>
      </c>
      <c r="CM3" s="496"/>
      <c r="CN3" s="489" t="s">
        <v>278</v>
      </c>
      <c r="CO3" s="489"/>
      <c r="CP3" s="484" t="s">
        <v>279</v>
      </c>
      <c r="CQ3" s="498" t="s">
        <v>280</v>
      </c>
      <c r="CR3" s="564"/>
      <c r="CS3" s="499"/>
      <c r="CT3" s="476" t="s">
        <v>672</v>
      </c>
      <c r="CU3" s="518" t="s">
        <v>281</v>
      </c>
      <c r="CV3" s="498" t="s">
        <v>282</v>
      </c>
      <c r="CW3" s="565"/>
      <c r="CX3" s="565"/>
      <c r="CY3" s="565"/>
      <c r="CZ3" s="515" t="s">
        <v>283</v>
      </c>
      <c r="DA3" s="555"/>
      <c r="DB3" s="555"/>
      <c r="DC3" s="555"/>
      <c r="DD3" s="555"/>
      <c r="DE3" s="555"/>
      <c r="DF3" s="555"/>
      <c r="DG3" s="555"/>
      <c r="DH3" s="556"/>
      <c r="DI3" s="498" t="s">
        <v>284</v>
      </c>
      <c r="DJ3" s="564"/>
      <c r="DK3" s="564"/>
      <c r="DL3" s="564"/>
      <c r="DM3" s="564"/>
      <c r="DN3" s="564"/>
      <c r="DO3" s="564"/>
      <c r="DP3" s="564"/>
      <c r="DQ3" s="486" t="s">
        <v>285</v>
      </c>
      <c r="DR3" s="487"/>
      <c r="DS3" s="487"/>
      <c r="DT3" s="487"/>
      <c r="DU3" s="487"/>
      <c r="DV3" s="487"/>
      <c r="DW3" s="487"/>
      <c r="DX3" s="487"/>
      <c r="DY3" s="487"/>
      <c r="DZ3" s="488"/>
      <c r="EA3" s="527" t="s">
        <v>286</v>
      </c>
      <c r="EB3" s="528"/>
      <c r="EC3" s="529"/>
      <c r="ED3" s="486" t="s">
        <v>287</v>
      </c>
      <c r="EE3" s="487"/>
      <c r="EF3" s="487"/>
      <c r="EG3" s="487"/>
      <c r="EH3" s="487"/>
      <c r="EI3" s="487"/>
      <c r="EJ3" s="487"/>
      <c r="EK3" s="488"/>
      <c r="EL3" s="501" t="s">
        <v>288</v>
      </c>
      <c r="EM3" s="507" t="s">
        <v>289</v>
      </c>
      <c r="EN3" s="508"/>
      <c r="EO3" s="508"/>
      <c r="EP3" s="509"/>
      <c r="EQ3" s="489" t="s">
        <v>290</v>
      </c>
      <c r="ER3" s="525"/>
      <c r="ES3" s="525"/>
      <c r="ET3" s="525"/>
      <c r="EU3" s="489" t="s">
        <v>291</v>
      </c>
      <c r="EV3" s="525"/>
      <c r="EW3" s="525"/>
      <c r="EX3" s="525"/>
      <c r="EY3" s="489" t="s">
        <v>292</v>
      </c>
      <c r="EZ3" s="525"/>
      <c r="FA3" s="525"/>
      <c r="FB3" s="525"/>
      <c r="FC3" s="526" t="s">
        <v>293</v>
      </c>
      <c r="FD3" s="526"/>
      <c r="FE3" s="486" t="s">
        <v>294</v>
      </c>
      <c r="FF3" s="488"/>
      <c r="FG3" s="522"/>
    </row>
    <row r="4" spans="2:163" ht="36" customHeight="1">
      <c r="B4" s="567"/>
      <c r="C4" s="567"/>
      <c r="D4" s="569"/>
      <c r="E4" s="571"/>
      <c r="F4" s="576" t="s">
        <v>689</v>
      </c>
      <c r="G4" s="522"/>
      <c r="H4" s="522"/>
      <c r="I4" s="522"/>
      <c r="J4" s="573"/>
      <c r="K4" s="573"/>
      <c r="L4" s="575"/>
      <c r="M4" s="504"/>
      <c r="N4" s="484" t="s">
        <v>295</v>
      </c>
      <c r="O4" s="484" t="s">
        <v>296</v>
      </c>
      <c r="P4" s="482" t="s">
        <v>297</v>
      </c>
      <c r="Q4" s="484" t="s">
        <v>298</v>
      </c>
      <c r="R4" s="482" t="s">
        <v>299</v>
      </c>
      <c r="S4" s="116"/>
      <c r="T4" s="511"/>
      <c r="U4" s="485"/>
      <c r="V4" s="484" t="s">
        <v>300</v>
      </c>
      <c r="W4" s="485" t="s">
        <v>301</v>
      </c>
      <c r="X4" s="490" t="s">
        <v>302</v>
      </c>
      <c r="Y4" s="490" t="s">
        <v>303</v>
      </c>
      <c r="Z4" s="490" t="s">
        <v>304</v>
      </c>
      <c r="AA4" s="490" t="s">
        <v>264</v>
      </c>
      <c r="AB4" s="524"/>
      <c r="AC4" s="477"/>
      <c r="AD4" s="477"/>
      <c r="AE4" s="522"/>
      <c r="AF4" s="495"/>
      <c r="AG4" s="495"/>
      <c r="AH4" s="495"/>
      <c r="AI4" s="495"/>
      <c r="AJ4" s="495"/>
      <c r="AK4" s="495"/>
      <c r="AL4" s="553"/>
      <c r="AM4" s="504"/>
      <c r="AN4" s="520"/>
      <c r="AO4" s="505" t="s">
        <v>305</v>
      </c>
      <c r="AP4" s="477"/>
      <c r="AQ4" s="485"/>
      <c r="AR4" s="484" t="s">
        <v>306</v>
      </c>
      <c r="AS4" s="507" t="s">
        <v>307</v>
      </c>
      <c r="AT4" s="508"/>
      <c r="AU4" s="507" t="s">
        <v>308</v>
      </c>
      <c r="AV4" s="509"/>
      <c r="AW4" s="510" t="s">
        <v>309</v>
      </c>
      <c r="AX4" s="484" t="s">
        <v>310</v>
      </c>
      <c r="AY4" s="484" t="s">
        <v>311</v>
      </c>
      <c r="AZ4" s="482" t="s">
        <v>264</v>
      </c>
      <c r="BA4" s="109"/>
      <c r="BB4" s="504"/>
      <c r="BC4" s="518" t="s">
        <v>312</v>
      </c>
      <c r="BD4" s="518" t="s">
        <v>313</v>
      </c>
      <c r="BE4" s="484" t="s">
        <v>314</v>
      </c>
      <c r="BF4" s="484" t="s">
        <v>315</v>
      </c>
      <c r="BG4" s="482" t="s">
        <v>264</v>
      </c>
      <c r="BH4" s="117"/>
      <c r="BI4" s="504"/>
      <c r="BJ4" s="484" t="s">
        <v>316</v>
      </c>
      <c r="BK4" s="484" t="s">
        <v>317</v>
      </c>
      <c r="BL4" s="518" t="s">
        <v>40</v>
      </c>
      <c r="BM4" s="484" t="s">
        <v>318</v>
      </c>
      <c r="BN4" s="484" t="s">
        <v>319</v>
      </c>
      <c r="BO4" s="482" t="s">
        <v>264</v>
      </c>
      <c r="BP4" s="109"/>
      <c r="BQ4" s="118" t="s">
        <v>320</v>
      </c>
      <c r="BR4" s="476" t="s">
        <v>321</v>
      </c>
      <c r="BS4" s="476" t="s">
        <v>322</v>
      </c>
      <c r="BT4" s="477"/>
      <c r="BU4" s="490" t="s">
        <v>323</v>
      </c>
      <c r="BV4" s="559" t="s">
        <v>324</v>
      </c>
      <c r="BW4" s="559" t="s">
        <v>690</v>
      </c>
      <c r="BX4" s="504"/>
      <c r="BY4" s="542" t="s">
        <v>325</v>
      </c>
      <c r="BZ4" s="119"/>
      <c r="CA4" s="485" t="s">
        <v>326</v>
      </c>
      <c r="CB4" s="479"/>
      <c r="CC4" s="120"/>
      <c r="CD4" s="485" t="s">
        <v>327</v>
      </c>
      <c r="CE4" s="485" t="s">
        <v>297</v>
      </c>
      <c r="CF4" s="485" t="s">
        <v>328</v>
      </c>
      <c r="CG4" s="479"/>
      <c r="CH4" s="121"/>
      <c r="CI4" s="485"/>
      <c r="CJ4" s="485"/>
      <c r="CK4" s="485"/>
      <c r="CL4" s="492"/>
      <c r="CM4" s="497"/>
      <c r="CN4" s="489"/>
      <c r="CO4" s="489"/>
      <c r="CP4" s="485"/>
      <c r="CQ4" s="476" t="s">
        <v>329</v>
      </c>
      <c r="CR4" s="519" t="s">
        <v>330</v>
      </c>
      <c r="CS4" s="521" t="s">
        <v>331</v>
      </c>
      <c r="CT4" s="477"/>
      <c r="CU4" s="504"/>
      <c r="CV4" s="517" t="s">
        <v>332</v>
      </c>
      <c r="CW4" s="515" t="s">
        <v>333</v>
      </c>
      <c r="CX4" s="122"/>
      <c r="CY4" s="123"/>
      <c r="CZ4" s="536" t="s">
        <v>334</v>
      </c>
      <c r="DA4" s="489" t="s">
        <v>335</v>
      </c>
      <c r="DB4" s="489"/>
      <c r="DC4" s="489"/>
      <c r="DD4" s="489"/>
      <c r="DE4" s="489"/>
      <c r="DF4" s="489"/>
      <c r="DG4" s="489"/>
      <c r="DH4" s="489"/>
      <c r="DI4" s="515" t="s">
        <v>336</v>
      </c>
      <c r="DJ4" s="517" t="s">
        <v>337</v>
      </c>
      <c r="DK4" s="517"/>
      <c r="DL4" s="486" t="s">
        <v>338</v>
      </c>
      <c r="DM4" s="487"/>
      <c r="DN4" s="487"/>
      <c r="DO4" s="488"/>
      <c r="DP4" s="501" t="s">
        <v>367</v>
      </c>
      <c r="DQ4" s="486" t="s">
        <v>339</v>
      </c>
      <c r="DR4" s="487"/>
      <c r="DS4" s="487"/>
      <c r="DT4" s="487"/>
      <c r="DU4" s="487"/>
      <c r="DV4" s="487"/>
      <c r="DW4" s="487"/>
      <c r="DX4" s="487"/>
      <c r="DY4" s="487"/>
      <c r="DZ4" s="488"/>
      <c r="EA4" s="530"/>
      <c r="EB4" s="531"/>
      <c r="EC4" s="532"/>
      <c r="ED4" s="486" t="s">
        <v>340</v>
      </c>
      <c r="EE4" s="488"/>
      <c r="EF4" s="486" t="s">
        <v>341</v>
      </c>
      <c r="EG4" s="487"/>
      <c r="EH4" s="487"/>
      <c r="EI4" s="487"/>
      <c r="EJ4" s="487"/>
      <c r="EK4" s="488"/>
      <c r="EL4" s="502"/>
      <c r="EM4" s="476" t="s">
        <v>290</v>
      </c>
      <c r="EN4" s="476" t="s">
        <v>291</v>
      </c>
      <c r="EO4" s="478" t="s">
        <v>292</v>
      </c>
      <c r="EP4" s="124"/>
      <c r="EQ4" s="482" t="s">
        <v>342</v>
      </c>
      <c r="ER4" s="120"/>
      <c r="ES4" s="498" t="s">
        <v>343</v>
      </c>
      <c r="ET4" s="499"/>
      <c r="EU4" s="482" t="s">
        <v>342</v>
      </c>
      <c r="EV4" s="120"/>
      <c r="EW4" s="492" t="s">
        <v>343</v>
      </c>
      <c r="EX4" s="497"/>
      <c r="EY4" s="482" t="s">
        <v>342</v>
      </c>
      <c r="EZ4" s="120"/>
      <c r="FA4" s="492" t="s">
        <v>343</v>
      </c>
      <c r="FB4" s="497"/>
      <c r="FC4" s="498" t="s">
        <v>343</v>
      </c>
      <c r="FD4" s="499"/>
      <c r="FE4" s="492" t="s">
        <v>343</v>
      </c>
      <c r="FF4" s="497"/>
      <c r="FG4" s="522"/>
    </row>
    <row r="5" spans="2:163" ht="54" customHeight="1">
      <c r="B5" s="567"/>
      <c r="C5" s="567"/>
      <c r="D5" s="569"/>
      <c r="E5" s="571"/>
      <c r="F5" s="577"/>
      <c r="G5" s="522"/>
      <c r="H5" s="522"/>
      <c r="I5" s="522"/>
      <c r="J5" s="573"/>
      <c r="K5" s="573"/>
      <c r="L5" s="575"/>
      <c r="M5" s="504"/>
      <c r="N5" s="485"/>
      <c r="O5" s="485"/>
      <c r="P5" s="483"/>
      <c r="Q5" s="485"/>
      <c r="R5" s="483"/>
      <c r="S5" s="484" t="s">
        <v>344</v>
      </c>
      <c r="T5" s="511"/>
      <c r="U5" s="485"/>
      <c r="V5" s="485"/>
      <c r="W5" s="485"/>
      <c r="X5" s="522"/>
      <c r="Y5" s="522"/>
      <c r="Z5" s="522"/>
      <c r="AA5" s="522"/>
      <c r="AB5" s="524"/>
      <c r="AC5" s="477"/>
      <c r="AD5" s="477"/>
      <c r="AE5" s="522"/>
      <c r="AF5" s="495"/>
      <c r="AG5" s="495"/>
      <c r="AH5" s="495"/>
      <c r="AI5" s="495"/>
      <c r="AJ5" s="495"/>
      <c r="AK5" s="495"/>
      <c r="AL5" s="553"/>
      <c r="AM5" s="504"/>
      <c r="AN5" s="520"/>
      <c r="AO5" s="506"/>
      <c r="AP5" s="477"/>
      <c r="AQ5" s="485"/>
      <c r="AR5" s="485"/>
      <c r="AS5" s="482" t="s">
        <v>345</v>
      </c>
      <c r="AT5" s="513" t="s">
        <v>346</v>
      </c>
      <c r="AU5" s="482" t="s">
        <v>347</v>
      </c>
      <c r="AV5" s="484" t="s">
        <v>348</v>
      </c>
      <c r="AW5" s="511"/>
      <c r="AX5" s="485"/>
      <c r="AY5" s="485"/>
      <c r="AZ5" s="483"/>
      <c r="BA5" s="505" t="s">
        <v>305</v>
      </c>
      <c r="BB5" s="504"/>
      <c r="BC5" s="504"/>
      <c r="BD5" s="504"/>
      <c r="BE5" s="485"/>
      <c r="BF5" s="485"/>
      <c r="BG5" s="483"/>
      <c r="BH5" s="505" t="s">
        <v>305</v>
      </c>
      <c r="BI5" s="504"/>
      <c r="BJ5" s="485"/>
      <c r="BK5" s="485"/>
      <c r="BL5" s="504"/>
      <c r="BM5" s="485"/>
      <c r="BN5" s="485"/>
      <c r="BO5" s="483"/>
      <c r="BP5" s="505" t="s">
        <v>349</v>
      </c>
      <c r="BQ5" s="538" t="s">
        <v>350</v>
      </c>
      <c r="BR5" s="477"/>
      <c r="BS5" s="477"/>
      <c r="BT5" s="477"/>
      <c r="BU5" s="522"/>
      <c r="BV5" s="560"/>
      <c r="BW5" s="560"/>
      <c r="BX5" s="504"/>
      <c r="BY5" s="562"/>
      <c r="BZ5" s="476" t="s">
        <v>351</v>
      </c>
      <c r="CA5" s="485"/>
      <c r="CB5" s="479"/>
      <c r="CC5" s="500" t="s">
        <v>352</v>
      </c>
      <c r="CD5" s="485"/>
      <c r="CE5" s="485"/>
      <c r="CF5" s="485"/>
      <c r="CG5" s="479"/>
      <c r="CH5" s="536" t="s">
        <v>353</v>
      </c>
      <c r="CI5" s="485"/>
      <c r="CJ5" s="485"/>
      <c r="CK5" s="485"/>
      <c r="CL5" s="476" t="s">
        <v>354</v>
      </c>
      <c r="CM5" s="476" t="s">
        <v>355</v>
      </c>
      <c r="CN5" s="484" t="s">
        <v>356</v>
      </c>
      <c r="CO5" s="484" t="s">
        <v>357</v>
      </c>
      <c r="CP5" s="485"/>
      <c r="CQ5" s="477"/>
      <c r="CR5" s="520"/>
      <c r="CS5" s="521"/>
      <c r="CT5" s="477"/>
      <c r="CU5" s="504"/>
      <c r="CV5" s="517"/>
      <c r="CW5" s="516"/>
      <c r="CX5" s="517" t="s">
        <v>358</v>
      </c>
      <c r="CY5" s="517" t="s">
        <v>359</v>
      </c>
      <c r="CZ5" s="536"/>
      <c r="DA5" s="519" t="s">
        <v>360</v>
      </c>
      <c r="DB5" s="125"/>
      <c r="DC5" s="519" t="s">
        <v>361</v>
      </c>
      <c r="DD5" s="125"/>
      <c r="DE5" s="519" t="s">
        <v>362</v>
      </c>
      <c r="DF5" s="125"/>
      <c r="DG5" s="519" t="s">
        <v>363</v>
      </c>
      <c r="DH5" s="125"/>
      <c r="DI5" s="516"/>
      <c r="DJ5" s="517"/>
      <c r="DK5" s="517"/>
      <c r="DL5" s="478" t="s">
        <v>364</v>
      </c>
      <c r="DM5" s="491"/>
      <c r="DN5" s="481" t="s">
        <v>365</v>
      </c>
      <c r="DO5" s="489" t="s">
        <v>366</v>
      </c>
      <c r="DP5" s="502"/>
      <c r="DQ5" s="481" t="s">
        <v>368</v>
      </c>
      <c r="DR5" s="481"/>
      <c r="DS5" s="481" t="s">
        <v>369</v>
      </c>
      <c r="DT5" s="481"/>
      <c r="DU5" s="481" t="s">
        <v>370</v>
      </c>
      <c r="DV5" s="481"/>
      <c r="DW5" s="481" t="s">
        <v>371</v>
      </c>
      <c r="DX5" s="481"/>
      <c r="DY5" s="481" t="s">
        <v>372</v>
      </c>
      <c r="DZ5" s="481"/>
      <c r="EA5" s="476" t="s">
        <v>373</v>
      </c>
      <c r="EB5" s="476" t="s">
        <v>374</v>
      </c>
      <c r="EC5" s="501" t="s">
        <v>375</v>
      </c>
      <c r="ED5" s="504" t="s">
        <v>376</v>
      </c>
      <c r="EE5" s="485" t="s">
        <v>377</v>
      </c>
      <c r="EF5" s="533" t="s">
        <v>378</v>
      </c>
      <c r="EG5" s="533" t="s">
        <v>379</v>
      </c>
      <c r="EH5" s="533" t="s">
        <v>380</v>
      </c>
      <c r="EI5" s="533" t="s">
        <v>381</v>
      </c>
      <c r="EJ5" s="533" t="s">
        <v>264</v>
      </c>
      <c r="EK5" s="481" t="s">
        <v>382</v>
      </c>
      <c r="EL5" s="502"/>
      <c r="EM5" s="477"/>
      <c r="EN5" s="477"/>
      <c r="EO5" s="479"/>
      <c r="EP5" s="535" t="s">
        <v>383</v>
      </c>
      <c r="EQ5" s="483"/>
      <c r="ER5" s="500" t="s">
        <v>276</v>
      </c>
      <c r="ES5" s="481" t="s">
        <v>384</v>
      </c>
      <c r="ET5" s="489" t="s">
        <v>385</v>
      </c>
      <c r="EU5" s="483"/>
      <c r="EV5" s="500" t="s">
        <v>276</v>
      </c>
      <c r="EW5" s="481" t="s">
        <v>384</v>
      </c>
      <c r="EX5" s="489" t="s">
        <v>385</v>
      </c>
      <c r="EY5" s="483"/>
      <c r="EZ5" s="500" t="s">
        <v>276</v>
      </c>
      <c r="FA5" s="481" t="s">
        <v>384</v>
      </c>
      <c r="FB5" s="489" t="s">
        <v>385</v>
      </c>
      <c r="FC5" s="481" t="s">
        <v>384</v>
      </c>
      <c r="FD5" s="489" t="s">
        <v>385</v>
      </c>
      <c r="FE5" s="481" t="s">
        <v>384</v>
      </c>
      <c r="FF5" s="489" t="s">
        <v>385</v>
      </c>
      <c r="FG5" s="522"/>
    </row>
    <row r="6" spans="2:163" ht="54" customHeight="1">
      <c r="B6" s="567"/>
      <c r="C6" s="567"/>
      <c r="D6" s="569"/>
      <c r="E6" s="571"/>
      <c r="F6" s="578"/>
      <c r="G6" s="522"/>
      <c r="H6" s="522"/>
      <c r="I6" s="522"/>
      <c r="J6" s="573"/>
      <c r="K6" s="573"/>
      <c r="L6" s="575"/>
      <c r="M6" s="504"/>
      <c r="N6" s="495"/>
      <c r="O6" s="495"/>
      <c r="P6" s="563"/>
      <c r="Q6" s="485"/>
      <c r="R6" s="563"/>
      <c r="S6" s="485"/>
      <c r="T6" s="511"/>
      <c r="U6" s="485"/>
      <c r="V6" s="485"/>
      <c r="W6" s="485"/>
      <c r="X6" s="522"/>
      <c r="Y6" s="522"/>
      <c r="Z6" s="522"/>
      <c r="AA6" s="522"/>
      <c r="AB6" s="524"/>
      <c r="AC6" s="477"/>
      <c r="AD6" s="477"/>
      <c r="AE6" s="522"/>
      <c r="AF6" s="495"/>
      <c r="AG6" s="495"/>
      <c r="AH6" s="495"/>
      <c r="AI6" s="495"/>
      <c r="AJ6" s="495"/>
      <c r="AK6" s="495"/>
      <c r="AL6" s="553"/>
      <c r="AM6" s="504"/>
      <c r="AN6" s="520"/>
      <c r="AO6" s="506"/>
      <c r="AP6" s="477"/>
      <c r="AQ6" s="485"/>
      <c r="AR6" s="494"/>
      <c r="AS6" s="483"/>
      <c r="AT6" s="514"/>
      <c r="AU6" s="483"/>
      <c r="AV6" s="485"/>
      <c r="AW6" s="512"/>
      <c r="AX6" s="485"/>
      <c r="AY6" s="485"/>
      <c r="AZ6" s="563"/>
      <c r="BA6" s="506"/>
      <c r="BB6" s="504"/>
      <c r="BC6" s="553"/>
      <c r="BD6" s="553"/>
      <c r="BE6" s="495"/>
      <c r="BF6" s="485"/>
      <c r="BG6" s="483"/>
      <c r="BH6" s="506"/>
      <c r="BI6" s="504"/>
      <c r="BJ6" s="495"/>
      <c r="BK6" s="495"/>
      <c r="BL6" s="504"/>
      <c r="BM6" s="494"/>
      <c r="BN6" s="495"/>
      <c r="BO6" s="537"/>
      <c r="BP6" s="506"/>
      <c r="BQ6" s="538"/>
      <c r="BR6" s="477"/>
      <c r="BS6" s="477"/>
      <c r="BT6" s="477"/>
      <c r="BU6" s="522"/>
      <c r="BV6" s="561"/>
      <c r="BW6" s="561"/>
      <c r="BX6" s="504"/>
      <c r="BY6" s="562"/>
      <c r="BZ6" s="477"/>
      <c r="CA6" s="495"/>
      <c r="CB6" s="126" t="s">
        <v>386</v>
      </c>
      <c r="CC6" s="500"/>
      <c r="CD6" s="485"/>
      <c r="CE6" s="494"/>
      <c r="CF6" s="495"/>
      <c r="CG6" s="126" t="s">
        <v>387</v>
      </c>
      <c r="CH6" s="536"/>
      <c r="CI6" s="485"/>
      <c r="CJ6" s="485"/>
      <c r="CK6" s="485"/>
      <c r="CL6" s="477"/>
      <c r="CM6" s="477"/>
      <c r="CN6" s="485"/>
      <c r="CO6" s="485"/>
      <c r="CP6" s="485"/>
      <c r="CQ6" s="477"/>
      <c r="CR6" s="520"/>
      <c r="CS6" s="521"/>
      <c r="CT6" s="477"/>
      <c r="CU6" s="504"/>
      <c r="CV6" s="517"/>
      <c r="CW6" s="516"/>
      <c r="CX6" s="517"/>
      <c r="CY6" s="517"/>
      <c r="CZ6" s="536"/>
      <c r="DA6" s="541"/>
      <c r="DB6" s="480" t="s">
        <v>388</v>
      </c>
      <c r="DC6" s="541"/>
      <c r="DD6" s="480" t="s">
        <v>388</v>
      </c>
      <c r="DE6" s="541"/>
      <c r="DF6" s="480" t="s">
        <v>388</v>
      </c>
      <c r="DG6" s="541"/>
      <c r="DH6" s="480" t="s">
        <v>388</v>
      </c>
      <c r="DI6" s="516"/>
      <c r="DJ6" s="517"/>
      <c r="DK6" s="517"/>
      <c r="DL6" s="492"/>
      <c r="DM6" s="493"/>
      <c r="DN6" s="481"/>
      <c r="DO6" s="489"/>
      <c r="DP6" s="502"/>
      <c r="DQ6" s="481"/>
      <c r="DR6" s="481"/>
      <c r="DS6" s="481"/>
      <c r="DT6" s="481"/>
      <c r="DU6" s="481"/>
      <c r="DV6" s="481"/>
      <c r="DW6" s="481"/>
      <c r="DX6" s="481"/>
      <c r="DY6" s="481"/>
      <c r="DZ6" s="481"/>
      <c r="EA6" s="477"/>
      <c r="EB6" s="477"/>
      <c r="EC6" s="502"/>
      <c r="ED6" s="504"/>
      <c r="EE6" s="485"/>
      <c r="EF6" s="533"/>
      <c r="EG6" s="533"/>
      <c r="EH6" s="533"/>
      <c r="EI6" s="533"/>
      <c r="EJ6" s="533"/>
      <c r="EK6" s="481"/>
      <c r="EL6" s="502"/>
      <c r="EM6" s="477"/>
      <c r="EN6" s="477"/>
      <c r="EO6" s="479"/>
      <c r="EP6" s="480"/>
      <c r="EQ6" s="483"/>
      <c r="ER6" s="500"/>
      <c r="ES6" s="481"/>
      <c r="ET6" s="489"/>
      <c r="EU6" s="483"/>
      <c r="EV6" s="500"/>
      <c r="EW6" s="481"/>
      <c r="EX6" s="489"/>
      <c r="EY6" s="483"/>
      <c r="EZ6" s="500"/>
      <c r="FA6" s="481"/>
      <c r="FB6" s="489"/>
      <c r="FC6" s="481"/>
      <c r="FD6" s="489"/>
      <c r="FE6" s="481"/>
      <c r="FF6" s="489"/>
      <c r="FG6" s="522"/>
    </row>
    <row r="7" spans="2:163" ht="45" customHeight="1">
      <c r="B7" s="567"/>
      <c r="C7" s="567"/>
      <c r="D7" s="569"/>
      <c r="E7" s="571"/>
      <c r="F7" s="578"/>
      <c r="G7" s="522"/>
      <c r="H7" s="522"/>
      <c r="I7" s="522"/>
      <c r="J7" s="573"/>
      <c r="K7" s="573"/>
      <c r="L7" s="575"/>
      <c r="M7" s="504"/>
      <c r="N7" s="495"/>
      <c r="O7" s="495"/>
      <c r="P7" s="563"/>
      <c r="Q7" s="485"/>
      <c r="R7" s="563"/>
      <c r="S7" s="485"/>
      <c r="T7" s="511"/>
      <c r="U7" s="485"/>
      <c r="V7" s="485"/>
      <c r="W7" s="485"/>
      <c r="X7" s="522"/>
      <c r="Y7" s="522"/>
      <c r="Z7" s="522"/>
      <c r="AA7" s="522"/>
      <c r="AB7" s="524"/>
      <c r="AC7" s="477"/>
      <c r="AD7" s="477"/>
      <c r="AE7" s="522"/>
      <c r="AF7" s="495"/>
      <c r="AG7" s="495"/>
      <c r="AH7" s="495"/>
      <c r="AI7" s="495"/>
      <c r="AJ7" s="495"/>
      <c r="AK7" s="495"/>
      <c r="AL7" s="553"/>
      <c r="AM7" s="504"/>
      <c r="AN7" s="520"/>
      <c r="AO7" s="506"/>
      <c r="AP7" s="477"/>
      <c r="AQ7" s="127" t="s">
        <v>389</v>
      </c>
      <c r="AR7" s="494"/>
      <c r="AS7" s="483"/>
      <c r="AT7" s="514"/>
      <c r="AU7" s="483"/>
      <c r="AV7" s="485"/>
      <c r="AW7" s="512"/>
      <c r="AX7" s="485"/>
      <c r="AY7" s="485"/>
      <c r="AZ7" s="563"/>
      <c r="BA7" s="506"/>
      <c r="BB7" s="127" t="s">
        <v>389</v>
      </c>
      <c r="BC7" s="553"/>
      <c r="BD7" s="553"/>
      <c r="BE7" s="495"/>
      <c r="BF7" s="485"/>
      <c r="BG7" s="483"/>
      <c r="BH7" s="506"/>
      <c r="BI7" s="127" t="s">
        <v>389</v>
      </c>
      <c r="BJ7" s="495"/>
      <c r="BK7" s="495"/>
      <c r="BL7" s="504"/>
      <c r="BM7" s="494"/>
      <c r="BN7" s="495"/>
      <c r="BO7" s="537"/>
      <c r="BP7" s="506"/>
      <c r="BQ7" s="128" t="s">
        <v>390</v>
      </c>
      <c r="BR7" s="477"/>
      <c r="BS7" s="477"/>
      <c r="BT7" s="477"/>
      <c r="BU7" s="522"/>
      <c r="BV7" s="129" t="s">
        <v>391</v>
      </c>
      <c r="BW7" s="130" t="s">
        <v>684</v>
      </c>
      <c r="BX7" s="504"/>
      <c r="BY7" s="562"/>
      <c r="BZ7" s="477"/>
      <c r="CA7" s="131"/>
      <c r="CB7" s="132"/>
      <c r="CC7" s="484"/>
      <c r="CD7" s="133"/>
      <c r="CE7" s="131"/>
      <c r="CF7" s="131"/>
      <c r="CG7" s="132"/>
      <c r="CH7" s="518"/>
      <c r="CI7" s="485"/>
      <c r="CJ7" s="127" t="s">
        <v>389</v>
      </c>
      <c r="CK7" s="485"/>
      <c r="CL7" s="477"/>
      <c r="CM7" s="477"/>
      <c r="CN7" s="485"/>
      <c r="CO7" s="134" t="s">
        <v>392</v>
      </c>
      <c r="CP7" s="127" t="s">
        <v>389</v>
      </c>
      <c r="CQ7" s="477"/>
      <c r="CR7" s="520"/>
      <c r="CS7" s="135" t="s">
        <v>691</v>
      </c>
      <c r="CT7" s="477"/>
      <c r="CU7" s="127" t="s">
        <v>389</v>
      </c>
      <c r="CV7" s="501"/>
      <c r="CW7" s="516"/>
      <c r="CX7" s="501"/>
      <c r="CY7" s="501"/>
      <c r="CZ7" s="518"/>
      <c r="DA7" s="541"/>
      <c r="DB7" s="480"/>
      <c r="DC7" s="541"/>
      <c r="DD7" s="480"/>
      <c r="DE7" s="541"/>
      <c r="DF7" s="480"/>
      <c r="DG7" s="541"/>
      <c r="DH7" s="480"/>
      <c r="DI7" s="136"/>
      <c r="DJ7" s="137" t="s">
        <v>393</v>
      </c>
      <c r="DK7" s="130" t="s">
        <v>394</v>
      </c>
      <c r="DL7" s="135" t="s">
        <v>395</v>
      </c>
      <c r="DM7" s="138" t="s">
        <v>396</v>
      </c>
      <c r="DN7" s="476"/>
      <c r="DO7" s="490"/>
      <c r="DP7" s="503"/>
      <c r="DQ7" s="137" t="s">
        <v>397</v>
      </c>
      <c r="DR7" s="137" t="s">
        <v>398</v>
      </c>
      <c r="DS7" s="137" t="s">
        <v>397</v>
      </c>
      <c r="DT7" s="137" t="s">
        <v>398</v>
      </c>
      <c r="DU7" s="137" t="s">
        <v>397</v>
      </c>
      <c r="DV7" s="137" t="s">
        <v>398</v>
      </c>
      <c r="DW7" s="137" t="s">
        <v>397</v>
      </c>
      <c r="DX7" s="137" t="s">
        <v>398</v>
      </c>
      <c r="DY7" s="130" t="s">
        <v>397</v>
      </c>
      <c r="DZ7" s="130" t="s">
        <v>398</v>
      </c>
      <c r="EA7" s="137" t="s">
        <v>399</v>
      </c>
      <c r="EB7" s="137" t="s">
        <v>400</v>
      </c>
      <c r="EC7" s="139" t="s">
        <v>401</v>
      </c>
      <c r="ED7" s="140" t="s">
        <v>402</v>
      </c>
      <c r="EE7" s="141" t="s">
        <v>403</v>
      </c>
      <c r="EF7" s="534"/>
      <c r="EG7" s="534"/>
      <c r="EH7" s="534"/>
      <c r="EI7" s="534"/>
      <c r="EJ7" s="534"/>
      <c r="EK7" s="476"/>
      <c r="EL7" s="502"/>
      <c r="EM7" s="477"/>
      <c r="EN7" s="477"/>
      <c r="EO7" s="479"/>
      <c r="EP7" s="480"/>
      <c r="EQ7" s="127" t="s">
        <v>389</v>
      </c>
      <c r="ER7" s="484"/>
      <c r="ES7" s="476"/>
      <c r="ET7" s="490"/>
      <c r="EU7" s="127" t="s">
        <v>389</v>
      </c>
      <c r="EV7" s="484"/>
      <c r="EW7" s="476"/>
      <c r="EX7" s="490"/>
      <c r="EY7" s="127" t="s">
        <v>389</v>
      </c>
      <c r="EZ7" s="484"/>
      <c r="FA7" s="476"/>
      <c r="FB7" s="490"/>
      <c r="FC7" s="476"/>
      <c r="FD7" s="490"/>
      <c r="FE7" s="476"/>
      <c r="FF7" s="490"/>
      <c r="FG7" s="522"/>
    </row>
    <row r="8" spans="2:163">
      <c r="B8" s="169" t="s">
        <v>404</v>
      </c>
      <c r="C8" s="169" t="s">
        <v>405</v>
      </c>
      <c r="D8" s="169" t="s">
        <v>406</v>
      </c>
      <c r="E8" s="169" t="s">
        <v>407</v>
      </c>
      <c r="F8" s="169" t="s">
        <v>408</v>
      </c>
      <c r="G8" s="169" t="s">
        <v>409</v>
      </c>
      <c r="H8" s="169" t="s">
        <v>410</v>
      </c>
      <c r="I8" s="169" t="s">
        <v>411</v>
      </c>
      <c r="J8" s="169" t="s">
        <v>412</v>
      </c>
      <c r="K8" s="169" t="s">
        <v>413</v>
      </c>
      <c r="L8" s="169" t="s">
        <v>710</v>
      </c>
      <c r="M8" s="169" t="s">
        <v>414</v>
      </c>
      <c r="N8" s="169" t="s">
        <v>415</v>
      </c>
      <c r="O8" s="169" t="s">
        <v>416</v>
      </c>
      <c r="P8" s="169" t="s">
        <v>417</v>
      </c>
      <c r="Q8" s="169" t="s">
        <v>418</v>
      </c>
      <c r="R8" s="169" t="s">
        <v>419</v>
      </c>
      <c r="S8" s="169" t="s">
        <v>420</v>
      </c>
      <c r="T8" s="169" t="s">
        <v>421</v>
      </c>
      <c r="U8" s="169" t="s">
        <v>422</v>
      </c>
      <c r="V8" s="169" t="s">
        <v>423</v>
      </c>
      <c r="W8" s="169" t="s">
        <v>424</v>
      </c>
      <c r="X8" s="169" t="s">
        <v>425</v>
      </c>
      <c r="Y8" s="169" t="s">
        <v>426</v>
      </c>
      <c r="Z8" s="169" t="s">
        <v>427</v>
      </c>
      <c r="AA8" s="169" t="s">
        <v>428</v>
      </c>
      <c r="AB8" s="169" t="s">
        <v>429</v>
      </c>
      <c r="AC8" s="169" t="s">
        <v>430</v>
      </c>
      <c r="AD8" s="169" t="s">
        <v>431</v>
      </c>
      <c r="AE8" s="169" t="s">
        <v>711</v>
      </c>
      <c r="AF8" s="169" t="s">
        <v>432</v>
      </c>
      <c r="AG8" s="169" t="s">
        <v>433</v>
      </c>
      <c r="AH8" s="169" t="s">
        <v>434</v>
      </c>
      <c r="AI8" s="169" t="s">
        <v>435</v>
      </c>
      <c r="AJ8" s="169" t="s">
        <v>436</v>
      </c>
      <c r="AK8" s="169" t="s">
        <v>437</v>
      </c>
      <c r="AL8" s="169" t="s">
        <v>438</v>
      </c>
      <c r="AM8" s="169" t="s">
        <v>439</v>
      </c>
      <c r="AN8" s="169" t="s">
        <v>440</v>
      </c>
      <c r="AO8" s="169" t="s">
        <v>441</v>
      </c>
      <c r="AP8" s="169" t="s">
        <v>442</v>
      </c>
      <c r="AQ8" s="169" t="s">
        <v>443</v>
      </c>
      <c r="AR8" s="169" t="s">
        <v>444</v>
      </c>
      <c r="AS8" s="169" t="s">
        <v>445</v>
      </c>
      <c r="AT8" s="169" t="s">
        <v>446</v>
      </c>
      <c r="AU8" s="169" t="s">
        <v>447</v>
      </c>
      <c r="AV8" s="169" t="s">
        <v>448</v>
      </c>
      <c r="AW8" s="169" t="s">
        <v>449</v>
      </c>
      <c r="AX8" s="169" t="s">
        <v>450</v>
      </c>
      <c r="AY8" s="169" t="s">
        <v>451</v>
      </c>
      <c r="AZ8" s="169" t="s">
        <v>452</v>
      </c>
      <c r="BA8" s="169" t="s">
        <v>453</v>
      </c>
      <c r="BB8" s="169" t="s">
        <v>454</v>
      </c>
      <c r="BC8" s="169" t="s">
        <v>455</v>
      </c>
      <c r="BD8" s="169" t="s">
        <v>456</v>
      </c>
      <c r="BE8" s="169" t="s">
        <v>457</v>
      </c>
      <c r="BF8" s="169" t="s">
        <v>458</v>
      </c>
      <c r="BG8" s="169" t="s">
        <v>459</v>
      </c>
      <c r="BH8" s="169" t="s">
        <v>460</v>
      </c>
      <c r="BI8" s="169" t="s">
        <v>461</v>
      </c>
      <c r="BJ8" s="169" t="s">
        <v>462</v>
      </c>
      <c r="BK8" s="169" t="s">
        <v>463</v>
      </c>
      <c r="BL8" s="169" t="s">
        <v>464</v>
      </c>
      <c r="BM8" s="169" t="s">
        <v>465</v>
      </c>
      <c r="BN8" s="169" t="s">
        <v>466</v>
      </c>
      <c r="BO8" s="169" t="s">
        <v>467</v>
      </c>
      <c r="BP8" s="169" t="s">
        <v>468</v>
      </c>
      <c r="BQ8" s="169" t="s">
        <v>469</v>
      </c>
      <c r="BR8" s="169" t="s">
        <v>470</v>
      </c>
      <c r="BS8" s="169" t="s">
        <v>471</v>
      </c>
      <c r="BT8" s="169" t="s">
        <v>472</v>
      </c>
      <c r="BU8" s="169" t="s">
        <v>473</v>
      </c>
      <c r="BV8" s="169" t="s">
        <v>712</v>
      </c>
      <c r="BW8" s="169" t="s">
        <v>474</v>
      </c>
      <c r="BX8" s="169" t="s">
        <v>475</v>
      </c>
      <c r="BY8" s="169" t="s">
        <v>476</v>
      </c>
      <c r="BZ8" s="169" t="s">
        <v>477</v>
      </c>
      <c r="CA8" s="169" t="s">
        <v>478</v>
      </c>
      <c r="CB8" s="169" t="s">
        <v>479</v>
      </c>
      <c r="CC8" s="169" t="s">
        <v>480</v>
      </c>
      <c r="CD8" s="169" t="s">
        <v>481</v>
      </c>
      <c r="CE8" s="169" t="s">
        <v>482</v>
      </c>
      <c r="CF8" s="169" t="s">
        <v>483</v>
      </c>
      <c r="CG8" s="169" t="s">
        <v>484</v>
      </c>
      <c r="CH8" s="169" t="s">
        <v>485</v>
      </c>
      <c r="CI8" s="169" t="s">
        <v>486</v>
      </c>
      <c r="CJ8" s="169" t="s">
        <v>487</v>
      </c>
      <c r="CK8" s="169" t="s">
        <v>488</v>
      </c>
      <c r="CL8" s="169" t="s">
        <v>489</v>
      </c>
      <c r="CM8" s="169" t="s">
        <v>490</v>
      </c>
      <c r="CN8" s="169" t="s">
        <v>491</v>
      </c>
      <c r="CO8" s="169" t="s">
        <v>492</v>
      </c>
      <c r="CP8" s="169" t="s">
        <v>493</v>
      </c>
      <c r="CQ8" s="169" t="s">
        <v>494</v>
      </c>
      <c r="CR8" s="169" t="s">
        <v>495</v>
      </c>
      <c r="CS8" s="169" t="s">
        <v>496</v>
      </c>
      <c r="CT8" s="169" t="s">
        <v>497</v>
      </c>
      <c r="CU8" s="169" t="s">
        <v>498</v>
      </c>
      <c r="CV8" s="169" t="s">
        <v>499</v>
      </c>
      <c r="CW8" s="169" t="s">
        <v>500</v>
      </c>
      <c r="CX8" s="169" t="s">
        <v>501</v>
      </c>
      <c r="CY8" s="169" t="s">
        <v>502</v>
      </c>
      <c r="CZ8" s="169" t="s">
        <v>503</v>
      </c>
      <c r="DA8" s="169" t="s">
        <v>504</v>
      </c>
      <c r="DB8" s="169" t="s">
        <v>505</v>
      </c>
      <c r="DC8" s="169" t="s">
        <v>506</v>
      </c>
      <c r="DD8" s="169" t="s">
        <v>507</v>
      </c>
      <c r="DE8" s="169" t="s">
        <v>508</v>
      </c>
      <c r="DF8" s="169" t="s">
        <v>509</v>
      </c>
      <c r="DG8" s="169" t="s">
        <v>510</v>
      </c>
      <c r="DH8" s="169" t="s">
        <v>511</v>
      </c>
      <c r="DI8" s="170" t="s">
        <v>512</v>
      </c>
      <c r="DJ8" s="170" t="s">
        <v>513</v>
      </c>
      <c r="DK8" s="170" t="s">
        <v>514</v>
      </c>
      <c r="DL8" s="170" t="s">
        <v>515</v>
      </c>
      <c r="DM8" s="170" t="s">
        <v>516</v>
      </c>
      <c r="DN8" s="170" t="s">
        <v>517</v>
      </c>
      <c r="DO8" s="170" t="s">
        <v>695</v>
      </c>
      <c r="DP8" s="170" t="s">
        <v>696</v>
      </c>
      <c r="DQ8" s="170" t="s">
        <v>697</v>
      </c>
      <c r="DR8" s="170" t="s">
        <v>698</v>
      </c>
      <c r="DS8" s="170" t="s">
        <v>699</v>
      </c>
      <c r="DT8" s="170" t="s">
        <v>700</v>
      </c>
      <c r="DU8" s="170" t="s">
        <v>518</v>
      </c>
      <c r="DV8" s="170" t="s">
        <v>519</v>
      </c>
      <c r="DW8" s="170" t="s">
        <v>701</v>
      </c>
      <c r="DX8" s="170" t="s">
        <v>702</v>
      </c>
      <c r="DY8" s="170" t="s">
        <v>703</v>
      </c>
      <c r="DZ8" s="170" t="s">
        <v>704</v>
      </c>
      <c r="EA8" s="170" t="s">
        <v>705</v>
      </c>
      <c r="EB8" s="170" t="s">
        <v>706</v>
      </c>
      <c r="EC8" s="170" t="s">
        <v>707</v>
      </c>
      <c r="ED8" s="170" t="s">
        <v>708</v>
      </c>
      <c r="EE8" s="170" t="s">
        <v>93</v>
      </c>
      <c r="EF8" s="170" t="s">
        <v>520</v>
      </c>
      <c r="EG8" s="170" t="s">
        <v>521</v>
      </c>
      <c r="EH8" s="170" t="s">
        <v>522</v>
      </c>
      <c r="EI8" s="170" t="s">
        <v>523</v>
      </c>
      <c r="EJ8" s="170" t="s">
        <v>524</v>
      </c>
      <c r="EK8" s="170" t="s">
        <v>525</v>
      </c>
      <c r="EL8" s="170" t="s">
        <v>526</v>
      </c>
      <c r="EM8" s="169" t="s">
        <v>527</v>
      </c>
      <c r="EN8" s="169" t="s">
        <v>528</v>
      </c>
      <c r="EO8" s="169" t="s">
        <v>529</v>
      </c>
      <c r="EP8" s="169" t="s">
        <v>530</v>
      </c>
      <c r="EQ8" s="169" t="s">
        <v>531</v>
      </c>
      <c r="ER8" s="169" t="s">
        <v>532</v>
      </c>
      <c r="ES8" s="169" t="s">
        <v>533</v>
      </c>
      <c r="ET8" s="169" t="s">
        <v>534</v>
      </c>
      <c r="EU8" s="169" t="s">
        <v>535</v>
      </c>
      <c r="EV8" s="169" t="s">
        <v>536</v>
      </c>
      <c r="EW8" s="169" t="s">
        <v>537</v>
      </c>
      <c r="EX8" s="169" t="s">
        <v>538</v>
      </c>
      <c r="EY8" s="169" t="s">
        <v>539</v>
      </c>
      <c r="EZ8" s="169" t="s">
        <v>540</v>
      </c>
      <c r="FA8" s="169" t="s">
        <v>541</v>
      </c>
      <c r="FB8" s="169" t="s">
        <v>542</v>
      </c>
      <c r="FC8" s="170" t="s">
        <v>713</v>
      </c>
      <c r="FD8" s="170" t="s">
        <v>714</v>
      </c>
      <c r="FE8" s="170" t="s">
        <v>715</v>
      </c>
      <c r="FF8" s="170" t="s">
        <v>716</v>
      </c>
      <c r="FG8" s="169" t="s">
        <v>709</v>
      </c>
    </row>
    <row r="9" spans="2:163">
      <c r="B9" s="142"/>
      <c r="C9" s="142"/>
      <c r="D9" s="142"/>
      <c r="E9" s="142" t="str">
        <f>IF(LEN(書面形式!I20)=0,"",書面形式!I20)</f>
        <v/>
      </c>
      <c r="F9" s="142" t="str">
        <f>IF(LEN(書面形式!I19)=0,"",書面形式!I19)</f>
        <v/>
      </c>
      <c r="G9" s="142" t="str">
        <f>IF(LEN(書面形式!E8)=0,"",書面形式!E8)</f>
        <v/>
      </c>
      <c r="H9" s="142" t="str">
        <f>IF(LEN(書面形式!E18)=0,"",書面形式!E18)</f>
        <v/>
      </c>
      <c r="I9" s="142" t="str">
        <f>IF(LEN(書面形式!E22)=0,"",書面形式!E22)</f>
        <v/>
      </c>
      <c r="J9" s="143" t="str">
        <f>IF(LEN(書面形式!F24)=0,"",書面形式!F24)</f>
        <v/>
      </c>
      <c r="K9" s="143" t="str">
        <f>IF(LEN(書面形式!F26)=0,"",書面形式!F26)</f>
        <v/>
      </c>
      <c r="L9" s="142" t="str">
        <f>IF(LEN(書面形式!F28)=0,"",書面形式!F28)</f>
        <v/>
      </c>
      <c r="M9" s="142" t="str">
        <f>IF(LEN(書面形式!J31)=0,"",書面形式!J31)</f>
        <v/>
      </c>
      <c r="N9" s="142" t="str">
        <f>IF(LEN(書面形式!J32)=0,"",書面形式!J32)</f>
        <v/>
      </c>
      <c r="O9" s="142" t="str">
        <f>IF(LEN(書面形式!J33)=0,"",書面形式!J33)</f>
        <v/>
      </c>
      <c r="P9" s="142" t="str">
        <f>IF(LEN(書面形式!J34)=0,"",書面形式!J34)</f>
        <v/>
      </c>
      <c r="Q9" s="142" t="str">
        <f>IF(LEN(書面形式!J35)=0,"",書面形式!J35)</f>
        <v/>
      </c>
      <c r="R9" s="142" t="str">
        <f>IF(LEN(書面形式!J36)=0,"",書面形式!J36)</f>
        <v/>
      </c>
      <c r="S9" s="142" t="str">
        <f>IF(LEN(書面形式!J37)=0,"",書面形式!J37)</f>
        <v/>
      </c>
      <c r="T9" s="142" t="str">
        <f>IF(LEN(書面形式!J38)=0,"",書面形式!J38)</f>
        <v/>
      </c>
      <c r="U9" s="142" t="str">
        <f>IF(LEN(書面形式!J39)=0,"",書面形式!J39)</f>
        <v/>
      </c>
      <c r="V9" s="142" t="str">
        <f>IF(LEN(書面形式!I43)=0,"",書面形式!I43)</f>
        <v/>
      </c>
      <c r="W9" s="142" t="str">
        <f>IF(LEN(書面形式!J43)=0,"",書面形式!J43)</f>
        <v/>
      </c>
      <c r="X9" s="142" t="str">
        <f>IF(LEN(書面形式!G46)=0,"",書面形式!G46)</f>
        <v/>
      </c>
      <c r="Y9" s="142" t="str">
        <f>IF(LEN(書面形式!G47)=0,"",書面形式!G47)</f>
        <v/>
      </c>
      <c r="Z9" s="142" t="str">
        <f>IF(LEN(書面形式!G48)=0,"",書面形式!G48)</f>
        <v/>
      </c>
      <c r="AA9" s="142" t="str">
        <f>IF(LEN(書面形式!G49)=0,"",書面形式!G49)</f>
        <v/>
      </c>
      <c r="AB9" s="142" t="str">
        <f>IF(LEN(書面形式!G50)=0,"",書面形式!G50)</f>
        <v/>
      </c>
      <c r="AC9" s="142" t="str">
        <f>IF(LEN(書面形式!G52)=0,"",書面形式!G52)</f>
        <v/>
      </c>
      <c r="AD9" s="142" t="str">
        <f>IF(LEN(書面形式!G54)=0,"",書面形式!G54)</f>
        <v/>
      </c>
      <c r="AE9" s="142" t="str">
        <f>IF(LEN(書面形式!G56)=0,"",書面形式!G56)</f>
        <v/>
      </c>
      <c r="AF9" s="142" t="str">
        <f>IF(LEN(書面形式!C60)=0,"",書面形式!C60)</f>
        <v/>
      </c>
      <c r="AG9" s="142" t="str">
        <f>IF(LEN(書面形式!D60)=0,"",書面形式!D60)</f>
        <v/>
      </c>
      <c r="AH9" s="142" t="str">
        <f>IF(LEN(書面形式!E60)=0,"",書面形式!E60)</f>
        <v/>
      </c>
      <c r="AI9" s="142" t="str">
        <f>IF(LEN(書面形式!F60)=0,"",書面形式!F60)</f>
        <v/>
      </c>
      <c r="AJ9" s="142" t="str">
        <f>IF(LEN(書面形式!G60)=0,"",書面形式!G60)</f>
        <v/>
      </c>
      <c r="AK9" s="142" t="str">
        <f>IF(LEN(書面形式!H60)=0,"",書面形式!H60)</f>
        <v/>
      </c>
      <c r="AL9" s="142" t="str">
        <f>IF(LEN(書面形式!I60)=0,"",書面形式!I60)</f>
        <v/>
      </c>
      <c r="AM9" s="142" t="str">
        <f>IF(LEN(書面形式!J60)=0,"",書面形式!J60)</f>
        <v/>
      </c>
      <c r="AN9" s="142" t="str">
        <f>IF(LEN(書面形式!C62)=0,"",書面形式!C62)</f>
        <v/>
      </c>
      <c r="AO9" s="142" t="str">
        <f>IF(LEN(書面形式!D62)=0,"",書面形式!D62)</f>
        <v/>
      </c>
      <c r="AP9" s="142" t="str">
        <f>IF(LEN(書面形式!H64)=0,"",書面形式!H64)</f>
        <v/>
      </c>
      <c r="AQ9" s="142" t="str">
        <f>IF(LEN(書面形式!G66)=0,"",書面形式!G66)</f>
        <v/>
      </c>
      <c r="AR9" s="142" t="str">
        <f>IF(LEN(書面形式!D71)=0,"",書面形式!D71)</f>
        <v/>
      </c>
      <c r="AS9" s="142" t="str">
        <f>IF(LEN(書面形式!E71)=0,"",書面形式!E71)</f>
        <v/>
      </c>
      <c r="AT9" s="142" t="str">
        <f>IF(LEN(書面形式!F71)=0,"",書面形式!F71)</f>
        <v/>
      </c>
      <c r="AU9" s="142" t="str">
        <f>IF(LEN(書面形式!G71)=0,"",書面形式!G71)</f>
        <v/>
      </c>
      <c r="AV9" s="142" t="str">
        <f>IF(LEN(書面形式!H71)=0,"",書面形式!H71)</f>
        <v/>
      </c>
      <c r="AW9" s="142" t="str">
        <f>IF(LEN(書面形式!I71)=0,"",書面形式!I71)</f>
        <v/>
      </c>
      <c r="AX9" s="142" t="str">
        <f>IF(LEN(書面形式!J71)=0,"",書面形式!J71)</f>
        <v/>
      </c>
      <c r="AY9" s="142" t="str">
        <f>IF(LEN(書面形式!D73)=0,"",書面形式!D73)</f>
        <v/>
      </c>
      <c r="AZ9" s="142" t="str">
        <f>IF(LEN(書面形式!E73)=0,"",書面形式!E73)</f>
        <v/>
      </c>
      <c r="BA9" s="142" t="str">
        <f>IF(LEN(書面形式!F73)=0,"",書面形式!F73)</f>
        <v/>
      </c>
      <c r="BB9" s="142" t="str">
        <f>IF(LEN(書面形式!G75)=0,"",書面形式!G75)</f>
        <v/>
      </c>
      <c r="BC9" s="142" t="str">
        <f>IF(LEN(書面形式!D78)=0,"",書面形式!D78)</f>
        <v/>
      </c>
      <c r="BD9" s="142" t="str">
        <f>IF(LEN(書面形式!E78)=0,"",書面形式!E78)</f>
        <v/>
      </c>
      <c r="BE9" s="142" t="str">
        <f>IF(LEN(書面形式!F78)=0,"",書面形式!F78)</f>
        <v/>
      </c>
      <c r="BF9" s="142" t="str">
        <f>IF(LEN(書面形式!G78)=0,"",書面形式!G78)</f>
        <v/>
      </c>
      <c r="BG9" s="142" t="str">
        <f>IF(LEN(書面形式!H78)=0,"",書面形式!H78)</f>
        <v/>
      </c>
      <c r="BH9" s="142" t="str">
        <f>IF(LEN(書面形式!F79)=0,"",書面形式!F79)</f>
        <v/>
      </c>
      <c r="BI9" s="142" t="str">
        <f>IF(LEN(書面形式!G81)=0,"",書面形式!G81)</f>
        <v/>
      </c>
      <c r="BJ9" s="142" t="str">
        <f>IF(LEN(書面形式!D84)=0,"",書面形式!D84)</f>
        <v/>
      </c>
      <c r="BK9" s="142" t="str">
        <f>IF(LEN(書面形式!E84)=0,"",書面形式!E84)</f>
        <v/>
      </c>
      <c r="BL9" s="142" t="str">
        <f>IF(LEN(書面形式!F84)=0,"",書面形式!F84)</f>
        <v/>
      </c>
      <c r="BM9" s="142" t="str">
        <f>IF(LEN(書面形式!G84)=0,"",書面形式!G84)</f>
        <v/>
      </c>
      <c r="BN9" s="142" t="str">
        <f>IF(LEN(書面形式!H84)=0,"",書面形式!H84)</f>
        <v/>
      </c>
      <c r="BO9" s="142" t="str">
        <f>IF(LEN(書面形式!I84)=0,"",書面形式!I84)</f>
        <v/>
      </c>
      <c r="BP9" s="142" t="str">
        <f>IF(LEN(書面形式!F85)=0,"",書面形式!F85)</f>
        <v/>
      </c>
      <c r="BQ9" s="142" t="str">
        <f>IF(LEN(書面形式!G87)=0,"",書面形式!G87)</f>
        <v/>
      </c>
      <c r="BR9" s="142" t="str">
        <f>IF(LEN(書面形式!G88)=0,"",書面形式!G88)</f>
        <v/>
      </c>
      <c r="BS9" s="142" t="str">
        <f>IF(LEN(書面形式!G89)=0,"",書面形式!G89)</f>
        <v/>
      </c>
      <c r="BT9" s="142" t="str">
        <f>IF(LEN(書面形式!G93)=0,"",書面形式!G93)</f>
        <v/>
      </c>
      <c r="BU9" s="142" t="str">
        <f>IF(LEN(書面形式!G96)=0,"",書面形式!G96)</f>
        <v/>
      </c>
      <c r="BV9" s="143" t="str">
        <f>IF(LEN(書面形式!H99)=0,"",書面形式!H99)</f>
        <v/>
      </c>
      <c r="BW9" s="143" t="str">
        <f>IF(LEN(書面形式!H101)=0,"",書面形式!H101)</f>
        <v/>
      </c>
      <c r="BX9" s="142" t="str">
        <f>IF(LEN(書面形式!E97)=0,"",書面形式!E97)</f>
        <v/>
      </c>
      <c r="BY9" s="142" t="str">
        <f>IF(LEN(書面形式!E102)=0,"",書面形式!E102)</f>
        <v/>
      </c>
      <c r="BZ9" s="143" t="str">
        <f>IF(LEN(書面形式!H102)=0,"",書面形式!H102)</f>
        <v/>
      </c>
      <c r="CA9" s="142" t="str">
        <f>IF(LEN(書面形式!F105)=0,"",書面形式!F105)</f>
        <v/>
      </c>
      <c r="CB9" s="142" t="str">
        <f>IF(LEN(書面形式!F106)=0,"",書面形式!F106)</f>
        <v/>
      </c>
      <c r="CC9" s="142" t="str">
        <f>IF(LEN(書面形式!F107)=0,"",書面形式!F107)</f>
        <v/>
      </c>
      <c r="CD9" s="142" t="str">
        <f>IF(LEN(書面形式!F108)=0,"",書面形式!F108)</f>
        <v/>
      </c>
      <c r="CE9" s="142" t="str">
        <f>IF(LEN(書面形式!F109)=0,"",書面形式!F109)</f>
        <v/>
      </c>
      <c r="CF9" s="142" t="str">
        <f>IF(LEN(書面形式!F110)=0,"",書面形式!F110)</f>
        <v/>
      </c>
      <c r="CG9" s="142" t="str">
        <f>IF(LEN(書面形式!F111)=0,"",書面形式!F111)</f>
        <v/>
      </c>
      <c r="CH9" s="142" t="str">
        <f>IF(LEN(書面形式!F112)=0,"",書面形式!F112)</f>
        <v/>
      </c>
      <c r="CI9" s="144">
        <f>書面形式!F113</f>
        <v>0</v>
      </c>
      <c r="CJ9" s="142" t="str">
        <f>IF(LEN(書面形式!G115)=0,"",書面形式!G115)</f>
        <v/>
      </c>
      <c r="CK9" s="142" t="str">
        <f>IF(LEN(書面形式!G116)=0,"",書面形式!G116)</f>
        <v/>
      </c>
      <c r="CL9" s="142" t="str">
        <f>IF(LEN(書面形式!F122)=0,"",書面形式!F122)</f>
        <v/>
      </c>
      <c r="CM9" s="142" t="str">
        <f>IF(LEN(書面形式!F123)=0,"",書面形式!F123)</f>
        <v/>
      </c>
      <c r="CN9" s="142" t="str">
        <f>IF(LEN(書面形式!F125)=0,"",書面形式!F125)</f>
        <v/>
      </c>
      <c r="CO9" s="142" t="str">
        <f>IF(LEN(書面形式!F124)=0,"",書面形式!F124)</f>
        <v/>
      </c>
      <c r="CP9" s="142" t="str">
        <f>IF(LEN(書面形式!G135)=0,"",書面形式!G135)</f>
        <v/>
      </c>
      <c r="CQ9" s="142" t="str">
        <f>IF(LEN(書面形式!G137)=0,"",書面形式!G137)</f>
        <v/>
      </c>
      <c r="CR9" s="142" t="str">
        <f>IF(LEN(書面形式!G138)=0,"",書面形式!G138)</f>
        <v/>
      </c>
      <c r="CS9" s="142" t="str">
        <f>IF(LEN(書面形式!G139)=0,"",書面形式!G139)</f>
        <v/>
      </c>
      <c r="CT9" s="142" t="str">
        <f>IF(LEN(書面形式!G140)=0,"",書面形式!G140)</f>
        <v/>
      </c>
      <c r="CU9" s="142" t="str">
        <f>IF(LEN(書面形式!G143)=0,"",書面形式!G143)</f>
        <v/>
      </c>
      <c r="CV9" s="142" t="str">
        <f>IF(LEN(書面形式!G146)=0,"",書面形式!G146)</f>
        <v/>
      </c>
      <c r="CW9" s="142" t="str">
        <f>IF(LEN(書面形式!G147)=0,"",書面形式!G147)</f>
        <v/>
      </c>
      <c r="CX9" s="142" t="str">
        <f>IF(LEN(書面形式!G148)=0,"",書面形式!G148)</f>
        <v/>
      </c>
      <c r="CY9" s="142" t="str">
        <f>IF(LEN(書面形式!G149)=0,"",書面形式!G149)</f>
        <v/>
      </c>
      <c r="CZ9" s="142" t="str">
        <f>IF(LEN(書面形式!I154)=0,"",書面形式!I154)</f>
        <v/>
      </c>
      <c r="DA9" s="142" t="str">
        <f>IF(LEN(書面形式!I155)=0,"",書面形式!I155)</f>
        <v/>
      </c>
      <c r="DB9" s="142" t="str">
        <f>IF(LEN(書面形式!F156)=0,"",書面形式!F156)</f>
        <v/>
      </c>
      <c r="DC9" s="142" t="str">
        <f>IF(LEN(書面形式!I157)=0,"",書面形式!I157)</f>
        <v/>
      </c>
      <c r="DD9" s="142" t="str">
        <f>IF(LEN(書面形式!F158)=0,"",書面形式!F158)</f>
        <v/>
      </c>
      <c r="DE9" s="142" t="str">
        <f>IF(LEN(書面形式!I159)=0,"",書面形式!I159)</f>
        <v/>
      </c>
      <c r="DF9" s="142" t="str">
        <f>IF(LEN(書面形式!F160)=0,"",書面形式!F160)</f>
        <v/>
      </c>
      <c r="DG9" s="142" t="str">
        <f>IF(LEN(書面形式!I161)=0,"",書面形式!I161)</f>
        <v/>
      </c>
      <c r="DH9" s="142" t="str">
        <f>IF(LEN(書面形式!F162)=0,"",書面形式!F162)</f>
        <v/>
      </c>
      <c r="DI9" s="142" t="str">
        <f>IF(LEN(書面形式!G166)=0,"",書面形式!G166)</f>
        <v/>
      </c>
      <c r="DJ9" s="142" t="str">
        <f>IF(LEN(書面形式!F168)=0,"",書面形式!F168)</f>
        <v/>
      </c>
      <c r="DK9" s="142" t="str">
        <f>IF(LEN(書面形式!F169)=0,"",書面形式!F169)</f>
        <v/>
      </c>
      <c r="DL9" s="142" t="str">
        <f>IF(LEN(書面形式!G171)=0,"",書面形式!G171)</f>
        <v/>
      </c>
      <c r="DM9" s="142" t="str">
        <f>IF(LEN(書面形式!G172)=0,"",書面形式!G172)</f>
        <v/>
      </c>
      <c r="DN9" s="142" t="str">
        <f>IF(LEN(書面形式!G173)=0,"",書面形式!G173)</f>
        <v/>
      </c>
      <c r="DO9" s="144">
        <f>SUM(DL9:DN9)</f>
        <v>0</v>
      </c>
      <c r="DP9" s="142" t="str">
        <f>IF(LEN(書面形式!G176)=0,"",書面形式!G176)</f>
        <v/>
      </c>
      <c r="DQ9" s="142" t="str">
        <f>IF(LEN(書面形式!E183)=0,"",書面形式!E183)</f>
        <v/>
      </c>
      <c r="DR9" s="142" t="str">
        <f>IF(LEN(書面形式!G183)=0,"",書面形式!G183)</f>
        <v/>
      </c>
      <c r="DS9" s="142" t="str">
        <f>IF(LEN(書面形式!E185)=0,"",書面形式!E185)</f>
        <v/>
      </c>
      <c r="DT9" s="142" t="str">
        <f>IF(LEN(書面形式!G185)=0,"",書面形式!G185)</f>
        <v/>
      </c>
      <c r="DU9" s="142" t="str">
        <f>IF(LEN(書面形式!E187)=0,"",書面形式!E187)</f>
        <v/>
      </c>
      <c r="DV9" s="142" t="str">
        <f>IF(LEN(書面形式!G187)=0,"",書面形式!G187)</f>
        <v/>
      </c>
      <c r="DW9" s="142" t="str">
        <f>IF(LEN(書面形式!E189)=0,"",書面形式!E189)</f>
        <v/>
      </c>
      <c r="DX9" s="142" t="str">
        <f>IF(LEN(書面形式!G189)=0,"",書面形式!G189)</f>
        <v/>
      </c>
      <c r="DY9" s="142" t="str">
        <f>IF(LEN(書面形式!E191)=0,"",書面形式!E191)</f>
        <v/>
      </c>
      <c r="DZ9" s="142" t="str">
        <f>IF(LEN(書面形式!G191)=0,"",書面形式!G191)</f>
        <v/>
      </c>
      <c r="EA9" s="144" t="str">
        <f>DY9</f>
        <v/>
      </c>
      <c r="EB9" s="144" t="str">
        <f>DZ9</f>
        <v/>
      </c>
      <c r="EC9" s="144">
        <f>SUM(EA9:EB9)</f>
        <v>0</v>
      </c>
      <c r="ED9" s="142" t="str">
        <f>IF(LEN(書面形式!F197)=0,"",書面形式!F197)</f>
        <v/>
      </c>
      <c r="EE9" s="142" t="str">
        <f>IF(LEN(書面形式!I197)=0,"",書面形式!I197)</f>
        <v/>
      </c>
      <c r="EF9" s="142" t="str">
        <f>IF(LEN(書面形式!G199)=0,"",書面形式!G199)</f>
        <v/>
      </c>
      <c r="EG9" s="142" t="str">
        <f>IF(LEN(書面形式!G200)=0,"",書面形式!G200)</f>
        <v/>
      </c>
      <c r="EH9" s="142" t="str">
        <f>IF(LEN(書面形式!G201)=0,"",書面形式!G201)</f>
        <v/>
      </c>
      <c r="EI9" s="142" t="str">
        <f>IF(LEN(書面形式!G202)=0,"",書面形式!G202)</f>
        <v/>
      </c>
      <c r="EJ9" s="142" t="str">
        <f>IF(LEN(書面形式!G203)=0,"",書面形式!G203)</f>
        <v/>
      </c>
      <c r="EK9" s="142" t="str">
        <f>IF(LEN(書面形式!G198)=0,"",書面形式!G198)</f>
        <v/>
      </c>
      <c r="EL9" s="142" t="str">
        <f>IF(LEN(書面形式!F195)=0,"",書面形式!F195)</f>
        <v/>
      </c>
      <c r="EM9" s="142" t="str">
        <f>IF(LEN(書面形式!G206)=0,"",書面形式!G206)</f>
        <v/>
      </c>
      <c r="EN9" s="142" t="str">
        <f>IF(LEN(書面形式!G207)=0,"",書面形式!G207)</f>
        <v/>
      </c>
      <c r="EO9" s="142" t="str">
        <f>IF(LEN(書面形式!G208)=0,"",書面形式!G208)</f>
        <v/>
      </c>
      <c r="EP9" s="142" t="str">
        <f>IF(LEN(書面形式!G209)=0,"",書面形式!G209)</f>
        <v/>
      </c>
      <c r="EQ9" s="142" t="str">
        <f>IF(LEN(書面形式!E213)=0,"",書面形式!E213)</f>
        <v/>
      </c>
      <c r="ER9" s="142" t="str">
        <f>IF(LEN(書面形式!E214)=0,"",書面形式!E214)</f>
        <v/>
      </c>
      <c r="ES9" s="142" t="str">
        <f>IF(LEN(書面形式!E220)=0,"",書面形式!E220)</f>
        <v/>
      </c>
      <c r="ET9" s="142" t="str">
        <f>IF(LEN(書面形式!E221)=0,"",書面形式!E221)</f>
        <v/>
      </c>
      <c r="EU9" s="142" t="str">
        <f>IF(LEN(書面形式!G213)=0,"",書面形式!G213)</f>
        <v/>
      </c>
      <c r="EV9" s="142" t="str">
        <f>IF(LEN(書面形式!G214)=0,"",書面形式!G214)</f>
        <v/>
      </c>
      <c r="EW9" s="142" t="str">
        <f>IF(LEN(書面形式!G220)=0,"",書面形式!G220)</f>
        <v/>
      </c>
      <c r="EX9" s="142" t="str">
        <f>IF(LEN(書面形式!G221)=0,"",書面形式!G221)</f>
        <v/>
      </c>
      <c r="EY9" s="142" t="str">
        <f>IF(LEN(書面形式!I213)=0,"",書面形式!I213)</f>
        <v/>
      </c>
      <c r="EZ9" s="142" t="str">
        <f>IF(LEN(書面形式!I214)=0,"",書面形式!I214)</f>
        <v/>
      </c>
      <c r="FA9" s="142" t="str">
        <f>IF(LEN(書面形式!I220)=0,"",書面形式!I220)</f>
        <v/>
      </c>
      <c r="FB9" s="142" t="str">
        <f>IF(LEN(書面形式!I221)=0,"",書面形式!I221)</f>
        <v/>
      </c>
      <c r="FC9" s="142" t="str">
        <f>IF(LEN(書面形式!E228)=0,"",書面形式!E228)</f>
        <v/>
      </c>
      <c r="FD9" s="142" t="str">
        <f>IF(LEN(書面形式!E229)=0,"",書面形式!E229)</f>
        <v/>
      </c>
      <c r="FE9" s="142" t="str">
        <f>IF(LEN(書面形式!H228)=0,"",書面形式!H228)</f>
        <v/>
      </c>
      <c r="FF9" s="142" t="str">
        <f>IF(LEN(書面形式!H229)=0,"",書面形式!H229)</f>
        <v/>
      </c>
      <c r="FG9" s="142" t="str">
        <f>IF(LEN(書面形式!C231)=0,"",書面形式!C231)</f>
        <v/>
      </c>
    </row>
    <row r="11" spans="2:163">
      <c r="B11" s="172" t="s">
        <v>659</v>
      </c>
    </row>
    <row r="12" spans="2:163">
      <c r="B12" s="145" t="s">
        <v>718</v>
      </c>
    </row>
    <row r="14" spans="2:163">
      <c r="B14" s="172" t="s">
        <v>660</v>
      </c>
    </row>
    <row r="15" spans="2:163">
      <c r="B15" s="145" t="s">
        <v>693</v>
      </c>
    </row>
    <row r="16" spans="2:163">
      <c r="B16" s="145" t="s">
        <v>719</v>
      </c>
    </row>
    <row r="48" spans="1:1" s="146" customFormat="1">
      <c r="A48" s="146" t="s">
        <v>583</v>
      </c>
    </row>
    <row r="50" spans="2:5">
      <c r="B50" s="475" t="s">
        <v>590</v>
      </c>
      <c r="C50" s="475"/>
      <c r="D50" s="475"/>
      <c r="E50" s="147">
        <v>1</v>
      </c>
    </row>
  </sheetData>
  <sheetProtection sheet="1" objects="1" scenarios="1"/>
  <mergeCells count="202">
    <mergeCell ref="B2:B7"/>
    <mergeCell ref="C2:C7"/>
    <mergeCell ref="D2:D7"/>
    <mergeCell ref="E2:E7"/>
    <mergeCell ref="J2:J7"/>
    <mergeCell ref="K2:K7"/>
    <mergeCell ref="L2:L7"/>
    <mergeCell ref="M2:W2"/>
    <mergeCell ref="AC2:AC7"/>
    <mergeCell ref="AA4:AA7"/>
    <mergeCell ref="U3:U7"/>
    <mergeCell ref="V3:W3"/>
    <mergeCell ref="X3:AA3"/>
    <mergeCell ref="F4:F7"/>
    <mergeCell ref="N4:N7"/>
    <mergeCell ref="O4:O7"/>
    <mergeCell ref="P4:P7"/>
    <mergeCell ref="Q4:Q7"/>
    <mergeCell ref="R4:R7"/>
    <mergeCell ref="FC2:FF2"/>
    <mergeCell ref="CB3:CB5"/>
    <mergeCell ref="CG3:CG5"/>
    <mergeCell ref="BV4:BV6"/>
    <mergeCell ref="BW4:BW6"/>
    <mergeCell ref="BY4:BY7"/>
    <mergeCell ref="CA4:CA6"/>
    <mergeCell ref="AK3:AK7"/>
    <mergeCell ref="AL3:AL7"/>
    <mergeCell ref="AM3:AM7"/>
    <mergeCell ref="AN3:AN7"/>
    <mergeCell ref="AR3:BA3"/>
    <mergeCell ref="BB3:BB6"/>
    <mergeCell ref="AX4:AX7"/>
    <mergeCell ref="AY4:AY7"/>
    <mergeCell ref="AZ4:AZ7"/>
    <mergeCell ref="BA5:BA7"/>
    <mergeCell ref="BD4:BD7"/>
    <mergeCell ref="BE4:BE7"/>
    <mergeCell ref="CQ3:CS3"/>
    <mergeCell ref="CT3:CT7"/>
    <mergeCell ref="CU3:CU6"/>
    <mergeCell ref="CV3:CY3"/>
    <mergeCell ref="DI3:DP3"/>
    <mergeCell ref="FG2:FG7"/>
    <mergeCell ref="G3:G7"/>
    <mergeCell ref="H3:H7"/>
    <mergeCell ref="I3:I7"/>
    <mergeCell ref="M3:M7"/>
    <mergeCell ref="N3:S3"/>
    <mergeCell ref="BT2:BZ2"/>
    <mergeCell ref="CA2:CI2"/>
    <mergeCell ref="CP2:CT2"/>
    <mergeCell ref="CU2:EL2"/>
    <mergeCell ref="EM2:EP2"/>
    <mergeCell ref="EQ2:FB2"/>
    <mergeCell ref="AP2:AP7"/>
    <mergeCell ref="AQ2:AQ6"/>
    <mergeCell ref="AR2:BA2"/>
    <mergeCell ref="BB2:BH2"/>
    <mergeCell ref="BI2:BP2"/>
    <mergeCell ref="BQ2:BS3"/>
    <mergeCell ref="BI3:BI6"/>
    <mergeCell ref="BC4:BC7"/>
    <mergeCell ref="BX3:BX7"/>
    <mergeCell ref="BY3:BZ3"/>
    <mergeCell ref="CZ3:DH3"/>
    <mergeCell ref="CV4:CV7"/>
    <mergeCell ref="CX5:CX7"/>
    <mergeCell ref="CW4:CW7"/>
    <mergeCell ref="CZ4:CZ7"/>
    <mergeCell ref="DA4:DH4"/>
    <mergeCell ref="BN4:BN7"/>
    <mergeCell ref="BO4:BO7"/>
    <mergeCell ref="BR4:BR7"/>
    <mergeCell ref="BS4:BS7"/>
    <mergeCell ref="BU4:BU7"/>
    <mergeCell ref="BP5:BP7"/>
    <mergeCell ref="BQ5:BQ6"/>
    <mergeCell ref="BZ5:BZ7"/>
    <mergeCell ref="CC5:CC7"/>
    <mergeCell ref="CH5:CH7"/>
    <mergeCell ref="CL5:CL7"/>
    <mergeCell ref="CM5:CM7"/>
    <mergeCell ref="CN5:CN7"/>
    <mergeCell ref="BT3:BT7"/>
    <mergeCell ref="BU3:BW3"/>
    <mergeCell ref="CY5:CY7"/>
    <mergeCell ref="DA5:DA7"/>
    <mergeCell ref="DC5:DC7"/>
    <mergeCell ref="DE5:DE7"/>
    <mergeCell ref="DG5:DG7"/>
    <mergeCell ref="FE3:FF3"/>
    <mergeCell ref="EU3:EX3"/>
    <mergeCell ref="EY3:FB3"/>
    <mergeCell ref="FC3:FD3"/>
    <mergeCell ref="DQ3:DZ3"/>
    <mergeCell ref="EA3:EC4"/>
    <mergeCell ref="ED3:EK3"/>
    <mergeCell ref="EL3:EL7"/>
    <mergeCell ref="EM3:EP3"/>
    <mergeCell ref="EQ3:ET3"/>
    <mergeCell ref="EF4:EK4"/>
    <mergeCell ref="EM4:EM7"/>
    <mergeCell ref="DU5:DV6"/>
    <mergeCell ref="ER5:ER7"/>
    <mergeCell ref="EE5:EE6"/>
    <mergeCell ref="EF5:EF7"/>
    <mergeCell ref="EG5:EG7"/>
    <mergeCell ref="EH5:EH7"/>
    <mergeCell ref="EI5:EI7"/>
    <mergeCell ref="EJ5:EJ7"/>
    <mergeCell ref="EK5:EK7"/>
    <mergeCell ref="EP5:EP7"/>
    <mergeCell ref="AH3:AH7"/>
    <mergeCell ref="AI3:AI7"/>
    <mergeCell ref="AJ3:AJ7"/>
    <mergeCell ref="AD2:AD7"/>
    <mergeCell ref="AE2:AE7"/>
    <mergeCell ref="AF2:AO2"/>
    <mergeCell ref="T3:T7"/>
    <mergeCell ref="S5:S7"/>
    <mergeCell ref="AS5:AS7"/>
    <mergeCell ref="V4:V7"/>
    <mergeCell ref="W4:W7"/>
    <mergeCell ref="X4:X7"/>
    <mergeCell ref="Y4:Y7"/>
    <mergeCell ref="Z4:Z7"/>
    <mergeCell ref="AB3:AB7"/>
    <mergeCell ref="AF3:AF7"/>
    <mergeCell ref="AG3:AG7"/>
    <mergeCell ref="DP4:DP7"/>
    <mergeCell ref="EC5:EC6"/>
    <mergeCell ref="ED5:ED6"/>
    <mergeCell ref="AO4:AO7"/>
    <mergeCell ref="AR4:AR7"/>
    <mergeCell ref="AS4:AT4"/>
    <mergeCell ref="AU4:AV4"/>
    <mergeCell ref="AW4:AW7"/>
    <mergeCell ref="AT5:AT7"/>
    <mergeCell ref="DI4:DI6"/>
    <mergeCell ref="DJ4:DK6"/>
    <mergeCell ref="DL4:DO4"/>
    <mergeCell ref="BF4:BF7"/>
    <mergeCell ref="BG4:BG7"/>
    <mergeCell ref="BJ4:BJ7"/>
    <mergeCell ref="BK4:BK7"/>
    <mergeCell ref="BL4:BL7"/>
    <mergeCell ref="BM4:BM7"/>
    <mergeCell ref="BH5:BH7"/>
    <mergeCell ref="CR4:CR7"/>
    <mergeCell ref="CS4:CS6"/>
    <mergeCell ref="CO5:CO6"/>
    <mergeCell ref="CI3:CI7"/>
    <mergeCell ref="CJ3:CJ6"/>
    <mergeCell ref="CK3:CK7"/>
    <mergeCell ref="CL3:CM4"/>
    <mergeCell ref="CN3:CO4"/>
    <mergeCell ref="CP3:CP6"/>
    <mergeCell ref="FC4:FD4"/>
    <mergeCell ref="FE4:FF4"/>
    <mergeCell ref="FC5:FC7"/>
    <mergeCell ref="EQ4:EQ6"/>
    <mergeCell ref="ES4:ET4"/>
    <mergeCell ref="EU4:EU6"/>
    <mergeCell ref="EW4:EX4"/>
    <mergeCell ref="EY4:EY6"/>
    <mergeCell ref="FA4:FB4"/>
    <mergeCell ref="EW5:EW7"/>
    <mergeCell ref="EX5:EX7"/>
    <mergeCell ref="EZ5:EZ7"/>
    <mergeCell ref="FA5:FA7"/>
    <mergeCell ref="EV5:EV7"/>
    <mergeCell ref="ES5:ES7"/>
    <mergeCell ref="ET5:ET7"/>
    <mergeCell ref="FF5:FF7"/>
    <mergeCell ref="FB5:FB7"/>
    <mergeCell ref="FD5:FD7"/>
    <mergeCell ref="FE5:FE7"/>
    <mergeCell ref="B50:D50"/>
    <mergeCell ref="EN4:EN7"/>
    <mergeCell ref="EO4:EO7"/>
    <mergeCell ref="DB6:DB7"/>
    <mergeCell ref="DD6:DD7"/>
    <mergeCell ref="DF6:DF7"/>
    <mergeCell ref="DH6:DH7"/>
    <mergeCell ref="DW5:DX6"/>
    <mergeCell ref="DY5:DZ6"/>
    <mergeCell ref="EA5:EA6"/>
    <mergeCell ref="EB5:EB6"/>
    <mergeCell ref="AU5:AU7"/>
    <mergeCell ref="AV5:AV7"/>
    <mergeCell ref="DQ4:DZ4"/>
    <mergeCell ref="DO5:DO7"/>
    <mergeCell ref="DQ5:DR6"/>
    <mergeCell ref="DS5:DT6"/>
    <mergeCell ref="ED4:EE4"/>
    <mergeCell ref="DL5:DM6"/>
    <mergeCell ref="DN5:DN7"/>
    <mergeCell ref="CD4:CD6"/>
    <mergeCell ref="CE4:CE6"/>
    <mergeCell ref="CF4:CF6"/>
    <mergeCell ref="CQ4:CQ7"/>
  </mergeCells>
  <phoneticPr fontId="2"/>
  <pageMargins left="0.70866141732283472" right="0.70866141732283472" top="0.74803149606299213" bottom="0.74803149606299213" header="0.31496062992125984" footer="0.31496062992125984"/>
  <pageSetup paperSize="9" scale="78" orientation="portrait" r:id="rId1"/>
  <headerFooter>
    <oddHeader>&amp;R&amp;"ＭＳ ゴシック,標準"&amp;14【参考資料３】</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書面形式</vt:lpstr>
      <vt:lpstr>自治体用</vt:lpstr>
      <vt:lpstr>自治体用!Print_Area</vt:lpstr>
      <vt:lpstr>書面形式!Print_Area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2024-07-04T23:55:43Z</cp:lastPrinted>
  <dcterms:created xsi:type="dcterms:W3CDTF">2023-07-12T02:59:15Z</dcterms:created>
  <dcterms:modified xsi:type="dcterms:W3CDTF">2024-07-17T09:09:34Z</dcterms:modified>
</cp:coreProperties>
</file>